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PORTO ALEGRE\TRADICAO FARROUPILHA\"/>
    </mc:Choice>
  </mc:AlternateContent>
  <xr:revisionPtr revIDLastSave="0" documentId="8_{69C4F495-1C68-46DE-9818-E45BB4A6E9E5}" xr6:coauthVersionLast="47" xr6:coauthVersionMax="47" xr10:uidLastSave="{00000000-0000-0000-0000-000000000000}"/>
  <bookViews>
    <workbookView xWindow="-108" yWindow="-108" windowWidth="23256" windowHeight="12576" xr2:uid="{BD1DFEEE-D399-45D4-96E2-41330B717754}"/>
  </bookViews>
  <sheets>
    <sheet name="VALORACAO PROJET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N29" i="1"/>
  <c r="L29" i="1"/>
  <c r="J29" i="1"/>
  <c r="F29" i="1"/>
  <c r="G11" i="1"/>
  <c r="G12" i="1" l="1"/>
  <c r="Q28" i="1" l="1"/>
  <c r="I28" i="1"/>
  <c r="J28" i="1" s="1"/>
  <c r="L28" i="1" s="1"/>
  <c r="Q27" i="1"/>
  <c r="I27" i="1"/>
  <c r="J27" i="1" s="1"/>
  <c r="L27" i="1" s="1"/>
  <c r="Q26" i="1"/>
  <c r="I26" i="1"/>
  <c r="J26" i="1" s="1"/>
  <c r="L26" i="1" s="1"/>
  <c r="Q25" i="1"/>
  <c r="I25" i="1"/>
  <c r="J25" i="1" s="1"/>
  <c r="L25" i="1" s="1"/>
  <c r="Q24" i="1"/>
  <c r="I24" i="1"/>
  <c r="J24" i="1" s="1"/>
  <c r="L24" i="1" s="1"/>
  <c r="Q23" i="1"/>
  <c r="I23" i="1"/>
  <c r="J23" i="1" s="1"/>
  <c r="L23" i="1" s="1"/>
  <c r="Q22" i="1"/>
  <c r="I22" i="1"/>
  <c r="J22" i="1" s="1"/>
  <c r="L22" i="1" s="1"/>
  <c r="Q21" i="1"/>
  <c r="I21" i="1"/>
  <c r="J21" i="1" s="1"/>
  <c r="L21" i="1" s="1"/>
  <c r="Q20" i="1"/>
  <c r="I19" i="1"/>
  <c r="J19" i="1" s="1"/>
  <c r="L19" i="1" s="1"/>
  <c r="I18" i="1"/>
  <c r="J18" i="1" s="1"/>
  <c r="L18" i="1" s="1"/>
  <c r="I17" i="1"/>
  <c r="J17" i="1" s="1"/>
  <c r="L17" i="1" s="1"/>
  <c r="I16" i="1"/>
  <c r="J16" i="1" s="1"/>
  <c r="L16" i="1" s="1"/>
  <c r="I13" i="1"/>
  <c r="J13" i="1" s="1"/>
  <c r="I12" i="1"/>
  <c r="J12" i="1" s="1"/>
  <c r="L12" i="1" s="1"/>
  <c r="I11" i="1"/>
  <c r="J11" i="1" s="1"/>
  <c r="L11" i="1" s="1"/>
  <c r="I10" i="1"/>
  <c r="J10" i="1" s="1"/>
  <c r="I9" i="1"/>
  <c r="J9" i="1" s="1"/>
  <c r="L10" i="1" l="1"/>
  <c r="L9" i="1"/>
  <c r="L13" i="1"/>
  <c r="N13" i="1" s="1"/>
  <c r="Q18" i="1"/>
  <c r="L30" i="1" l="1"/>
  <c r="Q9" i="1" l="1"/>
  <c r="Q16" i="1" l="1"/>
  <c r="Q19" i="1" l="1"/>
  <c r="Q10" i="1" l="1"/>
  <c r="P11" i="1"/>
  <c r="Q11" i="1" l="1"/>
  <c r="P12" i="1"/>
  <c r="P13" i="1" l="1"/>
  <c r="Q12" i="1"/>
  <c r="Q13" i="1" l="1"/>
  <c r="P17" i="1"/>
  <c r="Q17" i="1" s="1"/>
  <c r="Q29" i="1" l="1"/>
</calcChain>
</file>

<file path=xl/sharedStrings.xml><?xml version="1.0" encoding="utf-8"?>
<sst xmlns="http://schemas.openxmlformats.org/spreadsheetml/2006/main" count="75" uniqueCount="53">
  <si>
    <t>PLANEJAMENTO 2025 - VALORAÇÃO</t>
  </si>
  <si>
    <t>Mercado: RS</t>
  </si>
  <si>
    <t>Período de Exibição: ANO 2025</t>
  </si>
  <si>
    <t>Tabela de Preços: Outubro 2024</t>
  </si>
  <si>
    <t>ESPECIAL</t>
  </si>
  <si>
    <t>DATA/HORÁRIO</t>
  </si>
  <si>
    <t xml:space="preserve">ESQUEMA COMERCIAL </t>
  </si>
  <si>
    <t>INS</t>
  </si>
  <si>
    <t>PREÇO 30"</t>
  </si>
  <si>
    <t>CONV %</t>
  </si>
  <si>
    <t>PREÇO UNITÁRIO</t>
  </si>
  <si>
    <t>PREÇO TOTAL (R$)</t>
  </si>
  <si>
    <t>DESC. %</t>
  </si>
  <si>
    <t>PREÇO TOTAL NEGOC. (R$)</t>
  </si>
  <si>
    <t>DAC</t>
  </si>
  <si>
    <t>TELES</t>
  </si>
  <si>
    <t>IMPACTOS</t>
  </si>
  <si>
    <t xml:space="preserve"> 06 A 20/9- CHAMADA</t>
  </si>
  <si>
    <t xml:space="preserve"> 5" de assinatura</t>
  </si>
  <si>
    <t>ESPECIAL-SÁBADO 2 ESPECIAIS</t>
  </si>
  <si>
    <t>COMERCIAIS 30"</t>
  </si>
  <si>
    <t>INSERT FORMATO L</t>
  </si>
  <si>
    <t>MERCHAN 60"</t>
  </si>
  <si>
    <t>BOLETINS ESPECIAIS</t>
  </si>
  <si>
    <t>GUAÍBA NO AR</t>
  </si>
  <si>
    <t>VINHETA 5"</t>
  </si>
  <si>
    <t>BALANÇO GERAL</t>
  </si>
  <si>
    <t>CIDADE ALERTA</t>
  </si>
  <si>
    <t>RIO GRANDE RECORD</t>
  </si>
  <si>
    <t>FALA BRASIL</t>
  </si>
  <si>
    <t>MÍDIA AVULSA 30"</t>
  </si>
  <si>
    <t>HOJE EM DIA</t>
  </si>
  <si>
    <t>NOVELA TARDE 1</t>
  </si>
  <si>
    <t>NOVELA 3</t>
  </si>
  <si>
    <t>NOVELA 22H</t>
  </si>
  <si>
    <t>CINE AVENTURA</t>
  </si>
  <si>
    <t>TOTAL</t>
  </si>
  <si>
    <t>PLAY PLUS</t>
  </si>
  <si>
    <t>TRANSMISSÃO SIMULTÂNEA</t>
  </si>
  <si>
    <t> </t>
  </si>
  <si>
    <t xml:space="preserve">TRADIÇÃO FARROUPILHA  - DIGITAL
</t>
  </si>
  <si>
    <t>DIGITAL</t>
  </si>
  <si>
    <t>FORMATO</t>
  </si>
  <si>
    <t>FACE</t>
  </si>
  <si>
    <t>REELS</t>
  </si>
  <si>
    <t>INSTAGRAM</t>
  </si>
  <si>
    <t>FEED</t>
  </si>
  <si>
    <t>STORIES</t>
  </si>
  <si>
    <t>VALOR ESPECIAL</t>
  </si>
  <si>
    <t>VINHETA ABE 5"</t>
  </si>
  <si>
    <t>ACERTE OU CAIA</t>
  </si>
  <si>
    <t xml:space="preserve">TRADIÇÃO FARROUPILHA
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</si>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</sst>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#,##0.000"/>
    <numFmt numFmtId="167" formatCode="#,##0.00;[Red]#,##0.00"/>
    <numFmt numFmtId="168" formatCode="#,##0_ ;\-#,##0\ "/>
    <numFmt numFmtId="169" formatCode="&quot;R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Gotham Bold"/>
    </font>
    <font>
      <sz val="13"/>
      <name val="Calibri"/>
      <family val="2"/>
    </font>
    <font>
      <sz val="13"/>
      <color indexed="8"/>
      <name val="Calibri"/>
      <family val="2"/>
    </font>
    <font>
      <b/>
      <sz val="13"/>
      <name val="Calibri"/>
      <family val="2"/>
    </font>
    <font>
      <b/>
      <sz val="13"/>
      <color theme="0"/>
      <name val="Calibri"/>
      <family val="2"/>
    </font>
    <font>
      <sz val="13"/>
      <color theme="0"/>
      <name val="Calibri"/>
      <family val="2"/>
    </font>
    <font>
      <sz val="13"/>
      <color theme="1"/>
      <name val="Calibri"/>
      <family val="2"/>
    </font>
    <font>
      <sz val="13"/>
      <color rgb="FFFF0000"/>
      <name val="Calibri"/>
      <family val="2"/>
    </font>
    <font>
      <b/>
      <sz val="13"/>
      <color rgb="FFFF0000"/>
      <name val="Calibr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Gotham Bold"/>
    </font>
    <font>
      <sz val="14"/>
      <name val="Calibri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647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B9FB3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rgb="FF000000"/>
      </patternFill>
    </fill>
  </fills>
  <borders count="41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ck">
        <color theme="0" tint="-0.499984740745262"/>
      </left>
      <right style="medium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ck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medium">
        <color theme="0" tint="-0.34998626667073579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medium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rgb="FFA6A6A6"/>
      </top>
      <bottom/>
      <diagonal/>
    </border>
    <border>
      <left style="thin">
        <color indexed="64"/>
      </left>
      <right/>
      <top style="thin">
        <color rgb="FFA6A6A6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 applyAlignment="0">
      <alignment vertical="top" wrapText="1"/>
      <protection locked="0"/>
    </xf>
    <xf numFmtId="0" fontId="1" fillId="0" borderId="0"/>
    <xf numFmtId="0" fontId="5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2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9" fontId="1" fillId="0" borderId="0" xfId="3" applyNumberFormat="1" applyAlignment="1">
      <alignment horizontal="center" vertical="center"/>
    </xf>
    <xf numFmtId="3" fontId="6" fillId="2" borderId="1" xfId="4" applyNumberFormat="1" applyFont="1" applyFill="1" applyBorder="1" applyAlignment="1">
      <alignment vertical="center"/>
    </xf>
    <xf numFmtId="3" fontId="6" fillId="2" borderId="2" xfId="4" applyNumberFormat="1" applyFont="1" applyFill="1" applyBorder="1" applyAlignment="1">
      <alignment vertical="center"/>
    </xf>
    <xf numFmtId="3" fontId="6" fillId="2" borderId="3" xfId="4" applyNumberFormat="1" applyFont="1" applyFill="1" applyBorder="1" applyAlignment="1">
      <alignment vertical="center"/>
    </xf>
    <xf numFmtId="9" fontId="1" fillId="3" borderId="0" xfId="3" applyNumberFormat="1" applyFill="1" applyAlignment="1">
      <alignment horizontal="center" vertical="center"/>
    </xf>
    <xf numFmtId="9" fontId="4" fillId="3" borderId="0" xfId="3" applyNumberFormat="1" applyFont="1" applyFill="1" applyAlignment="1">
      <alignment horizontal="center" vertical="center"/>
    </xf>
    <xf numFmtId="0" fontId="7" fillId="0" borderId="0" xfId="4" applyFont="1" applyAlignment="1">
      <alignment vertical="center"/>
    </xf>
    <xf numFmtId="3" fontId="6" fillId="2" borderId="4" xfId="4" applyNumberFormat="1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9" fillId="2" borderId="0" xfId="5" applyFont="1" applyFill="1" applyAlignment="1">
      <alignment vertical="center"/>
    </xf>
    <xf numFmtId="3" fontId="6" fillId="2" borderId="0" xfId="4" applyNumberFormat="1" applyFont="1" applyFill="1" applyAlignment="1">
      <alignment vertical="center"/>
    </xf>
    <xf numFmtId="0" fontId="8" fillId="2" borderId="5" xfId="5" applyFont="1" applyFill="1" applyBorder="1" applyAlignment="1">
      <alignment vertical="center"/>
    </xf>
    <xf numFmtId="0" fontId="10" fillId="0" borderId="0" xfId="4" applyFont="1" applyAlignment="1">
      <alignment vertical="center"/>
    </xf>
    <xf numFmtId="3" fontId="6" fillId="2" borderId="5" xfId="4" applyNumberFormat="1" applyFont="1" applyFill="1" applyBorder="1" applyAlignment="1">
      <alignment vertical="center"/>
    </xf>
    <xf numFmtId="3" fontId="6" fillId="2" borderId="6" xfId="4" applyNumberFormat="1" applyFont="1" applyFill="1" applyBorder="1" applyAlignment="1">
      <alignment vertical="center"/>
    </xf>
    <xf numFmtId="3" fontId="6" fillId="2" borderId="7" xfId="4" applyNumberFormat="1" applyFont="1" applyFill="1" applyBorder="1" applyAlignment="1">
      <alignment vertical="center"/>
    </xf>
    <xf numFmtId="3" fontId="6" fillId="2" borderId="8" xfId="4" applyNumberFormat="1" applyFont="1" applyFill="1" applyBorder="1" applyAlignment="1">
      <alignment vertical="center"/>
    </xf>
    <xf numFmtId="164" fontId="0" fillId="0" borderId="0" xfId="0" applyNumberFormat="1"/>
    <xf numFmtId="0" fontId="12" fillId="0" borderId="0" xfId="0" applyFont="1"/>
    <xf numFmtId="165" fontId="11" fillId="4" borderId="14" xfId="6" applyFont="1" applyFill="1" applyBorder="1" applyAlignment="1">
      <alignment horizontal="center" vertical="center" wrapText="1"/>
    </xf>
    <xf numFmtId="15" fontId="14" fillId="0" borderId="17" xfId="2" applyNumberFormat="1" applyFont="1" applyBorder="1" applyAlignment="1" applyProtection="1">
      <alignment horizontal="center" vertical="center"/>
    </xf>
    <xf numFmtId="4" fontId="14" fillId="0" borderId="17" xfId="2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8" fillId="0" borderId="0" xfId="2" applyFont="1" applyAlignment="1" applyProtection="1">
      <alignment horizontal="center" vertical="center"/>
    </xf>
    <xf numFmtId="167" fontId="18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center" vertical="center"/>
    </xf>
    <xf numFmtId="3" fontId="17" fillId="0" borderId="0" xfId="2" applyNumberFormat="1" applyFont="1" applyAlignment="1" applyProtection="1">
      <alignment horizontal="center" vertical="center"/>
    </xf>
    <xf numFmtId="3" fontId="18" fillId="0" borderId="0" xfId="2" applyNumberFormat="1" applyFont="1" applyAlignment="1" applyProtection="1">
      <alignment horizontal="center" vertical="center"/>
    </xf>
    <xf numFmtId="165" fontId="11" fillId="4" borderId="20" xfId="6" applyFont="1" applyFill="1" applyBorder="1" applyAlignment="1">
      <alignment horizontal="center" vertical="center" wrapText="1"/>
    </xf>
    <xf numFmtId="9" fontId="14" fillId="6" borderId="16" xfId="9" applyFont="1" applyFill="1" applyBorder="1" applyAlignment="1" applyProtection="1">
      <alignment horizontal="center" vertical="center"/>
    </xf>
    <xf numFmtId="0" fontId="24" fillId="0" borderId="0" xfId="0" applyFont="1"/>
    <xf numFmtId="0" fontId="16" fillId="0" borderId="0" xfId="2" applyFont="1" applyAlignment="1" applyProtection="1">
      <alignment horizontal="left" vertical="center" wrapText="1"/>
    </xf>
    <xf numFmtId="167" fontId="14" fillId="0" borderId="0" xfId="2" applyNumberFormat="1" applyFont="1" applyAlignment="1" applyProtection="1">
      <alignment horizontal="center" vertical="center"/>
    </xf>
    <xf numFmtId="3" fontId="14" fillId="0" borderId="0" xfId="2" applyNumberFormat="1" applyFont="1" applyAlignment="1" applyProtection="1">
      <alignment horizontal="center" vertical="center"/>
    </xf>
    <xf numFmtId="3" fontId="16" fillId="0" borderId="0" xfId="2" applyNumberFormat="1" applyFont="1" applyAlignment="1" applyProtection="1">
      <alignment horizontal="center" vertical="center"/>
    </xf>
    <xf numFmtId="0" fontId="10" fillId="0" borderId="0" xfId="0" applyFont="1"/>
    <xf numFmtId="169" fontId="0" fillId="0" borderId="0" xfId="0" applyNumberFormat="1"/>
    <xf numFmtId="167" fontId="14" fillId="7" borderId="19" xfId="2" applyNumberFormat="1" applyFont="1" applyFill="1" applyBorder="1" applyAlignment="1" applyProtection="1">
      <alignment horizontal="center" vertical="center"/>
    </xf>
    <xf numFmtId="3" fontId="23" fillId="0" borderId="23" xfId="2" applyNumberFormat="1" applyFont="1" applyBorder="1" applyAlignment="1" applyProtection="1">
      <alignment horizontal="center" vertical="center"/>
    </xf>
    <xf numFmtId="3" fontId="23" fillId="0" borderId="23" xfId="7" applyNumberFormat="1" applyFont="1" applyBorder="1" applyAlignment="1">
      <alignment horizontal="center" vertical="center"/>
    </xf>
    <xf numFmtId="168" fontId="28" fillId="0" borderId="23" xfId="0" applyNumberFormat="1" applyFont="1" applyBorder="1" applyAlignment="1">
      <alignment horizontal="center"/>
    </xf>
    <xf numFmtId="3" fontId="26" fillId="7" borderId="23" xfId="2" applyNumberFormat="1" applyFont="1" applyFill="1" applyBorder="1" applyAlignment="1" applyProtection="1">
      <alignment horizontal="center" vertical="center"/>
    </xf>
    <xf numFmtId="3" fontId="27" fillId="7" borderId="23" xfId="2" applyNumberFormat="1" applyFont="1" applyFill="1" applyBorder="1" applyAlignment="1" applyProtection="1">
      <alignment horizontal="center" vertical="center"/>
    </xf>
    <xf numFmtId="0" fontId="22" fillId="9" borderId="23" xfId="0" applyFont="1" applyFill="1" applyBorder="1" applyAlignment="1">
      <alignment horizontal="left" vertical="center" wrapText="1"/>
    </xf>
    <xf numFmtId="0" fontId="23" fillId="9" borderId="23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/>
    </xf>
    <xf numFmtId="165" fontId="27" fillId="4" borderId="23" xfId="6" applyFont="1" applyFill="1" applyBorder="1" applyAlignment="1">
      <alignment horizontal="center" vertical="center" wrapText="1"/>
    </xf>
    <xf numFmtId="0" fontId="23" fillId="0" borderId="23" xfId="0" applyFont="1" applyBorder="1"/>
    <xf numFmtId="0" fontId="23" fillId="0" borderId="23" xfId="0" applyFont="1" applyBorder="1" applyAlignment="1">
      <alignment horizontal="center"/>
    </xf>
    <xf numFmtId="0" fontId="22" fillId="0" borderId="23" xfId="0" applyFont="1" applyBorder="1"/>
    <xf numFmtId="0" fontId="23" fillId="0" borderId="23" xfId="0" applyFont="1" applyBorder="1" applyAlignment="1">
      <alignment horizontal="left" vertical="center" wrapText="1"/>
    </xf>
    <xf numFmtId="3" fontId="22" fillId="0" borderId="23" xfId="0" applyNumberFormat="1" applyFont="1" applyBorder="1" applyAlignment="1">
      <alignment horizontal="center"/>
    </xf>
    <xf numFmtId="22" fontId="14" fillId="0" borderId="24" xfId="0" applyNumberFormat="1" applyFont="1" applyBorder="1" applyAlignment="1">
      <alignment horizontal="center" vertical="center" wrapText="1"/>
    </xf>
    <xf numFmtId="0" fontId="15" fillId="3" borderId="24" xfId="2" applyFont="1" applyFill="1" applyBorder="1" applyAlignment="1" applyProtection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164" fontId="19" fillId="0" borderId="26" xfId="2" applyNumberFormat="1" applyFont="1" applyBorder="1" applyAlignment="1" applyProtection="1">
      <alignment horizontal="center" vertical="center"/>
    </xf>
    <xf numFmtId="166" fontId="15" fillId="3" borderId="24" xfId="2" applyNumberFormat="1" applyFont="1" applyFill="1" applyBorder="1" applyAlignment="1" applyProtection="1">
      <alignment horizontal="center" vertical="center"/>
    </xf>
    <xf numFmtId="167" fontId="15" fillId="3" borderId="24" xfId="2" applyNumberFormat="1" applyFont="1" applyFill="1" applyBorder="1" applyAlignment="1" applyProtection="1">
      <alignment horizontal="center" vertical="center"/>
    </xf>
    <xf numFmtId="3" fontId="15" fillId="6" borderId="24" xfId="2" applyNumberFormat="1" applyFont="1" applyFill="1" applyBorder="1" applyAlignment="1" applyProtection="1">
      <alignment horizontal="center" vertical="center"/>
    </xf>
    <xf numFmtId="9" fontId="14" fillId="6" borderId="27" xfId="9" applyFont="1" applyFill="1" applyBorder="1" applyAlignment="1" applyProtection="1">
      <alignment horizontal="center" vertical="center"/>
    </xf>
    <xf numFmtId="164" fontId="14" fillId="6" borderId="28" xfId="2" applyNumberFormat="1" applyFont="1" applyFill="1" applyBorder="1" applyAlignment="1" applyProtection="1">
      <alignment horizontal="center" vertical="center"/>
    </xf>
    <xf numFmtId="14" fontId="16" fillId="0" borderId="27" xfId="0" applyNumberFormat="1" applyFont="1" applyBorder="1" applyAlignment="1">
      <alignment horizontal="center" vertical="center" wrapText="1"/>
    </xf>
    <xf numFmtId="0" fontId="15" fillId="3" borderId="27" xfId="2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164" fontId="14" fillId="0" borderId="27" xfId="0" applyNumberFormat="1" applyFont="1" applyBorder="1" applyAlignment="1">
      <alignment horizontal="center" vertical="center"/>
    </xf>
    <xf numFmtId="166" fontId="15" fillId="3" borderId="27" xfId="2" applyNumberFormat="1" applyFont="1" applyFill="1" applyBorder="1" applyAlignment="1" applyProtection="1">
      <alignment horizontal="center" vertical="center"/>
    </xf>
    <xf numFmtId="167" fontId="15" fillId="3" borderId="27" xfId="2" applyNumberFormat="1" applyFont="1" applyFill="1" applyBorder="1" applyAlignment="1" applyProtection="1">
      <alignment horizontal="center" vertical="center"/>
    </xf>
    <xf numFmtId="3" fontId="15" fillId="6" borderId="27" xfId="2" applyNumberFormat="1" applyFont="1" applyFill="1" applyBorder="1" applyAlignment="1" applyProtection="1">
      <alignment horizontal="center" vertical="center"/>
    </xf>
    <xf numFmtId="164" fontId="14" fillId="6" borderId="29" xfId="2" applyNumberFormat="1" applyFont="1" applyFill="1" applyBorder="1" applyAlignment="1" applyProtection="1">
      <alignment horizontal="center" vertical="center"/>
    </xf>
    <xf numFmtId="22" fontId="14" fillId="0" borderId="27" xfId="0" applyNumberFormat="1" applyFont="1" applyBorder="1" applyAlignment="1">
      <alignment horizontal="center" vertical="center" wrapText="1"/>
    </xf>
    <xf numFmtId="164" fontId="14" fillId="0" borderId="27" xfId="2" applyNumberFormat="1" applyFont="1" applyBorder="1" applyAlignment="1" applyProtection="1">
      <alignment horizontal="center" vertical="center"/>
    </xf>
    <xf numFmtId="14" fontId="14" fillId="0" borderId="27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27" xfId="10" applyNumberFormat="1" applyFont="1" applyBorder="1" applyAlignment="1">
      <alignment horizontal="center" vertical="center"/>
    </xf>
    <xf numFmtId="49" fontId="14" fillId="0" borderId="16" xfId="2" applyNumberFormat="1" applyFont="1" applyBorder="1" applyAlignment="1" applyProtection="1">
      <alignment horizontal="center" vertical="center" wrapText="1"/>
    </xf>
    <xf numFmtId="166" fontId="15" fillId="3" borderId="16" xfId="2" applyNumberFormat="1" applyFont="1" applyFill="1" applyBorder="1" applyAlignment="1" applyProtection="1">
      <alignment horizontal="center" vertical="center"/>
    </xf>
    <xf numFmtId="167" fontId="15" fillId="3" borderId="16" xfId="2" applyNumberFormat="1" applyFont="1" applyFill="1" applyBorder="1" applyAlignment="1" applyProtection="1">
      <alignment horizontal="center" vertical="center"/>
    </xf>
    <xf numFmtId="3" fontId="15" fillId="6" borderId="16" xfId="2" applyNumberFormat="1" applyFont="1" applyFill="1" applyBorder="1" applyAlignment="1" applyProtection="1">
      <alignment horizontal="center" vertical="center"/>
    </xf>
    <xf numFmtId="164" fontId="14" fillId="6" borderId="30" xfId="2" applyNumberFormat="1" applyFont="1" applyFill="1" applyBorder="1" applyAlignment="1" applyProtection="1">
      <alignment horizontal="center" vertical="center"/>
    </xf>
    <xf numFmtId="165" fontId="27" fillId="4" borderId="31" xfId="6" applyFont="1" applyFill="1" applyBorder="1" applyAlignment="1">
      <alignment horizontal="center" vertical="center" wrapText="1"/>
    </xf>
    <xf numFmtId="169" fontId="16" fillId="0" borderId="0" xfId="1" applyNumberFormat="1" applyFont="1" applyFill="1" applyBorder="1" applyAlignment="1" applyProtection="1">
      <alignment horizontal="center" vertical="center"/>
    </xf>
    <xf numFmtId="165" fontId="27" fillId="4" borderId="9" xfId="6" applyFont="1" applyFill="1" applyBorder="1" applyAlignment="1">
      <alignment horizontal="center" vertical="center" wrapText="1"/>
    </xf>
    <xf numFmtId="165" fontId="27" fillId="4" borderId="10" xfId="6" applyFont="1" applyFill="1" applyBorder="1" applyAlignment="1">
      <alignment horizontal="center" vertical="center" wrapText="1"/>
    </xf>
    <xf numFmtId="165" fontId="27" fillId="4" borderId="11" xfId="6" applyFont="1" applyFill="1" applyBorder="1" applyAlignment="1">
      <alignment horizontal="center" vertical="center" wrapText="1"/>
    </xf>
    <xf numFmtId="165" fontId="27" fillId="4" borderId="22" xfId="6" applyFont="1" applyFill="1" applyBorder="1" applyAlignment="1">
      <alignment horizontal="center" vertical="center" wrapText="1"/>
    </xf>
    <xf numFmtId="165" fontId="27" fillId="4" borderId="21" xfId="6" applyFont="1" applyFill="1" applyBorder="1" applyAlignment="1">
      <alignment horizontal="center" vertical="center" wrapText="1"/>
    </xf>
    <xf numFmtId="165" fontId="27" fillId="4" borderId="13" xfId="6" applyFont="1" applyFill="1" applyBorder="1" applyAlignment="1">
      <alignment horizontal="center" vertical="center" wrapText="1"/>
    </xf>
    <xf numFmtId="165" fontId="27" fillId="4" borderId="12" xfId="6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wrapText="1"/>
    </xf>
    <xf numFmtId="0" fontId="21" fillId="0" borderId="33" xfId="0" applyFont="1" applyBorder="1" applyAlignment="1">
      <alignment horizont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4" fillId="0" borderId="34" xfId="0" applyFont="1" applyBorder="1"/>
    <xf numFmtId="169" fontId="16" fillId="6" borderId="34" xfId="0" applyNumberFormat="1" applyFont="1" applyFill="1" applyBorder="1" applyAlignment="1">
      <alignment horizontal="center"/>
    </xf>
    <xf numFmtId="0" fontId="14" fillId="8" borderId="34" xfId="0" applyFont="1" applyFill="1" applyBorder="1" applyAlignment="1">
      <alignment horizontal="center"/>
    </xf>
    <xf numFmtId="169" fontId="16" fillId="0" borderId="34" xfId="0" applyNumberFormat="1" applyFont="1" applyBorder="1" applyAlignment="1">
      <alignment horizontal="center" vertical="center"/>
    </xf>
    <xf numFmtId="0" fontId="18" fillId="7" borderId="36" xfId="2" applyFont="1" applyFill="1" applyBorder="1" applyAlignment="1" applyProtection="1">
      <alignment horizontal="center" vertical="center"/>
    </xf>
    <xf numFmtId="164" fontId="17" fillId="7" borderId="36" xfId="1" applyNumberFormat="1" applyFont="1" applyFill="1" applyBorder="1" applyAlignment="1" applyProtection="1">
      <alignment horizontal="center" vertical="center"/>
    </xf>
    <xf numFmtId="164" fontId="18" fillId="7" borderId="36" xfId="2" applyNumberFormat="1" applyFont="1" applyFill="1" applyBorder="1" applyAlignment="1" applyProtection="1">
      <alignment horizontal="center" vertical="center"/>
    </xf>
    <xf numFmtId="166" fontId="18" fillId="7" borderId="36" xfId="2" applyNumberFormat="1" applyFont="1" applyFill="1" applyBorder="1" applyAlignment="1" applyProtection="1">
      <alignment horizontal="center" vertical="center"/>
    </xf>
    <xf numFmtId="164" fontId="17" fillId="7" borderId="37" xfId="2" applyNumberFormat="1" applyFont="1" applyFill="1" applyBorder="1" applyAlignment="1" applyProtection="1">
      <alignment horizontal="center" vertical="center"/>
    </xf>
    <xf numFmtId="9" fontId="30" fillId="3" borderId="32" xfId="9" applyFont="1" applyFill="1" applyBorder="1" applyAlignment="1" applyProtection="1">
      <alignment horizontal="center" vertical="center"/>
    </xf>
    <xf numFmtId="169" fontId="31" fillId="6" borderId="32" xfId="2" applyNumberFormat="1" applyFont="1" applyFill="1" applyBorder="1" applyAlignment="1" applyProtection="1">
      <alignment horizontal="center" vertical="center"/>
    </xf>
    <xf numFmtId="0" fontId="17" fillId="7" borderId="35" xfId="2" applyFont="1" applyFill="1" applyBorder="1" applyAlignment="1" applyProtection="1">
      <alignment horizontal="left" vertical="center" wrapText="1"/>
    </xf>
    <xf numFmtId="0" fontId="17" fillId="7" borderId="36" xfId="2" applyFont="1" applyFill="1" applyBorder="1" applyAlignment="1" applyProtection="1">
      <alignment horizontal="left" vertical="center" wrapText="1"/>
    </xf>
    <xf numFmtId="0" fontId="13" fillId="5" borderId="15" xfId="2" applyFont="1" applyFill="1" applyBorder="1" applyAlignment="1" applyProtection="1">
      <alignment horizontal="center" vertical="center" wrapText="1"/>
    </xf>
    <xf numFmtId="0" fontId="13" fillId="5" borderId="18" xfId="2" applyFont="1" applyFill="1" applyBorder="1" applyAlignment="1" applyProtection="1">
      <alignment horizontal="center" vertical="center" wrapText="1"/>
    </xf>
    <xf numFmtId="0" fontId="15" fillId="3" borderId="27" xfId="2" applyFont="1" applyFill="1" applyBorder="1" applyAlignment="1" applyProtection="1">
      <alignment horizontal="center" vertical="center" wrapText="1"/>
    </xf>
    <xf numFmtId="0" fontId="15" fillId="3" borderId="16" xfId="2" applyFont="1" applyFill="1" applyBorder="1" applyAlignment="1" applyProtection="1">
      <alignment horizontal="center" vertical="center" wrapText="1"/>
    </xf>
    <xf numFmtId="0" fontId="29" fillId="5" borderId="23" xfId="2" applyFont="1" applyFill="1" applyBorder="1" applyAlignment="1" applyProtection="1">
      <alignment horizontal="center" vertical="center" wrapText="1"/>
    </xf>
    <xf numFmtId="0" fontId="25" fillId="0" borderId="38" xfId="2" applyFont="1" applyBorder="1" applyAlignment="1" applyProtection="1">
      <alignment horizontal="center" vertical="center" wrapText="1"/>
    </xf>
    <xf numFmtId="0" fontId="25" fillId="0" borderId="39" xfId="2" applyFont="1" applyBorder="1" applyAlignment="1" applyProtection="1">
      <alignment horizontal="center" vertical="center" wrapText="1"/>
    </xf>
    <xf numFmtId="0" fontId="25" fillId="0" borderId="40" xfId="2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</cellXfs>
  <cellStyles count="11">
    <cellStyle name="Normal" xfId="0" builtinId="0"/>
    <cellStyle name="Normal 17 3 2 4" xfId="3" xr:uid="{20A168AC-388C-451F-A5B7-77D52A30D5DC}"/>
    <cellStyle name="Normal 17 3 5" xfId="5" xr:uid="{5A35E502-4C33-415D-850B-C0AEA26149FE}"/>
    <cellStyle name="Normal 2 2 2" xfId="7" xr:uid="{FFD31F0B-C9AD-46BE-ABF0-4F8BE2F31698}"/>
    <cellStyle name="Normal 7" xfId="10" xr:uid="{7D4582A9-A596-4608-97C8-207554FA08D0}"/>
    <cellStyle name="Normal 9 2 2" xfId="4" xr:uid="{E322CE25-458B-4973-94FD-DAD0AA27C0ED}"/>
    <cellStyle name="Normal_Resumo_ EspeciaisFimdeAno" xfId="2" xr:uid="{EE0C0B41-D7F7-4319-9863-6A186A9E18C9}"/>
    <cellStyle name="Porcentagem" xfId="9" builtinId="5"/>
    <cellStyle name="Vírgula" xfId="1" builtinId="3"/>
    <cellStyle name="Vírgula 2" xfId="8" xr:uid="{C2EDC18A-3EB0-4BEA-85ED-ABAE216AA738}"/>
    <cellStyle name="Vírgula 2 3" xfId="6" xr:uid="{828ABEF1-43C1-47DD-A484-85123D363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674076</xdr:colOff>
      <xdr:row>0</xdr:row>
      <xdr:rowOff>0</xdr:rowOff>
    </xdr:from>
    <xdr:to>
      <xdr:col>3</xdr:col>
      <xdr:colOff>1447321</xdr:colOff>
      <xdr:row>6</xdr:row>
      <xdr:rowOff>29308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0653E8-A49D-40C5-A40E-A3D332B8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61" y="307731"/>
          <a:ext cx="3762629" cy="1758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80A6-A89E-4187-97EC-6788438D9A44}">
  <dimension ref="B1:S42"/>
  <sheetViews>
    <sheetView showGridLines="0" tabSelected="1" zoomScale="65" zoomScaleNormal="65" workbookViewId="0">
      <selection activeCell="F16" sqref="F16"/>
    </sheetView>
  </sheetViews>
  <sheetFormatPr defaultRowHeight="27" customHeight="1" x14ac:dyDescent="0.5"/>
  <cols>
    <col min="1" max="1" width="2" customWidth="1"/>
    <col min="2" max="2" width="1.5546875" hidden="1" customWidth="1"/>
    <col min="3" max="3" width="44.88671875" customWidth="1"/>
    <col min="4" max="4" width="39.6640625" customWidth="1"/>
    <col min="5" max="5" width="44.109375" customWidth="1"/>
    <col min="6" max="6" width="9.5546875" customWidth="1"/>
    <col min="7" max="7" width="20.5546875" style="21" customWidth="1"/>
    <col min="8" max="8" width="14.33203125" customWidth="1"/>
    <col min="9" max="9" width="18" customWidth="1"/>
    <col min="10" max="10" width="20.33203125" customWidth="1"/>
    <col min="11" max="11" width="15.5546875" style="1" customWidth="1"/>
    <col min="12" max="12" width="25.33203125" style="2" customWidth="1"/>
    <col min="13" max="13" width="2.33203125" customWidth="1"/>
    <col min="14" max="14" width="19.109375" customWidth="1"/>
    <col min="15" max="15" width="2.33203125" customWidth="1"/>
    <col min="16" max="16" width="22.5546875" customWidth="1"/>
    <col min="17" max="17" width="22" customWidth="1"/>
    <col min="19" max="19" width="15.5546875" style="3" bestFit="1" customWidth="1"/>
    <col min="20" max="20" width="15.6640625" bestFit="1" customWidth="1"/>
    <col min="257" max="257" width="2" customWidth="1"/>
    <col min="258" max="258" width="0" hidden="1" customWidth="1"/>
    <col min="259" max="259" width="44.88671875" customWidth="1"/>
    <col min="260" max="260" width="53.5546875" customWidth="1"/>
    <col min="261" max="261" width="78.44140625" customWidth="1"/>
    <col min="262" max="262" width="9.5546875" customWidth="1"/>
    <col min="263" max="263" width="22.33203125" customWidth="1"/>
    <col min="264" max="264" width="14.33203125" customWidth="1"/>
    <col min="265" max="265" width="18" customWidth="1"/>
    <col min="266" max="266" width="20.33203125" customWidth="1"/>
    <col min="267" max="267" width="15.5546875" customWidth="1"/>
    <col min="268" max="268" width="28.109375" customWidth="1"/>
    <col min="269" max="269" width="2.33203125" customWidth="1"/>
    <col min="270" max="270" width="29.88671875" customWidth="1"/>
    <col min="271" max="271" width="2.33203125" customWidth="1"/>
    <col min="272" max="272" width="38.5546875" customWidth="1"/>
    <col min="273" max="273" width="23.109375" customWidth="1"/>
    <col min="275" max="275" width="15.5546875" bestFit="1" customWidth="1"/>
    <col min="276" max="276" width="15.6640625" bestFit="1" customWidth="1"/>
    <col min="513" max="513" width="2" customWidth="1"/>
    <col min="514" max="514" width="0" hidden="1" customWidth="1"/>
    <col min="515" max="515" width="44.88671875" customWidth="1"/>
    <col min="516" max="516" width="53.5546875" customWidth="1"/>
    <col min="517" max="517" width="78.44140625" customWidth="1"/>
    <col min="518" max="518" width="9.5546875" customWidth="1"/>
    <col min="519" max="519" width="22.33203125" customWidth="1"/>
    <col min="520" max="520" width="14.33203125" customWidth="1"/>
    <col min="521" max="521" width="18" customWidth="1"/>
    <col min="522" max="522" width="20.33203125" customWidth="1"/>
    <col min="523" max="523" width="15.5546875" customWidth="1"/>
    <col min="524" max="524" width="28.109375" customWidth="1"/>
    <col min="525" max="525" width="2.33203125" customWidth="1"/>
    <col min="526" max="526" width="29.88671875" customWidth="1"/>
    <col min="527" max="527" width="2.33203125" customWidth="1"/>
    <col min="528" max="528" width="38.5546875" customWidth="1"/>
    <col min="529" max="529" width="23.109375" customWidth="1"/>
    <col min="531" max="531" width="15.5546875" bestFit="1" customWidth="1"/>
    <col min="532" max="532" width="15.6640625" bestFit="1" customWidth="1"/>
    <col min="769" max="769" width="2" customWidth="1"/>
    <col min="770" max="770" width="0" hidden="1" customWidth="1"/>
    <col min="771" max="771" width="44.88671875" customWidth="1"/>
    <col min="772" max="772" width="53.5546875" customWidth="1"/>
    <col min="773" max="773" width="78.44140625" customWidth="1"/>
    <col min="774" max="774" width="9.5546875" customWidth="1"/>
    <col min="775" max="775" width="22.33203125" customWidth="1"/>
    <col min="776" max="776" width="14.33203125" customWidth="1"/>
    <col min="777" max="777" width="18" customWidth="1"/>
    <col min="778" max="778" width="20.33203125" customWidth="1"/>
    <col min="779" max="779" width="15.5546875" customWidth="1"/>
    <col min="780" max="780" width="28.109375" customWidth="1"/>
    <col min="781" max="781" width="2.33203125" customWidth="1"/>
    <col min="782" max="782" width="29.88671875" customWidth="1"/>
    <col min="783" max="783" width="2.33203125" customWidth="1"/>
    <col min="784" max="784" width="38.5546875" customWidth="1"/>
    <col min="785" max="785" width="23.109375" customWidth="1"/>
    <col min="787" max="787" width="15.5546875" bestFit="1" customWidth="1"/>
    <col min="788" max="788" width="15.6640625" bestFit="1" customWidth="1"/>
    <col min="1025" max="1025" width="2" customWidth="1"/>
    <col min="1026" max="1026" width="0" hidden="1" customWidth="1"/>
    <col min="1027" max="1027" width="44.88671875" customWidth="1"/>
    <col min="1028" max="1028" width="53.5546875" customWidth="1"/>
    <col min="1029" max="1029" width="78.44140625" customWidth="1"/>
    <col min="1030" max="1030" width="9.5546875" customWidth="1"/>
    <col min="1031" max="1031" width="22.33203125" customWidth="1"/>
    <col min="1032" max="1032" width="14.33203125" customWidth="1"/>
    <col min="1033" max="1033" width="18" customWidth="1"/>
    <col min="1034" max="1034" width="20.33203125" customWidth="1"/>
    <col min="1035" max="1035" width="15.5546875" customWidth="1"/>
    <col min="1036" max="1036" width="28.109375" customWidth="1"/>
    <col min="1037" max="1037" width="2.33203125" customWidth="1"/>
    <col min="1038" max="1038" width="29.88671875" customWidth="1"/>
    <col min="1039" max="1039" width="2.33203125" customWidth="1"/>
    <col min="1040" max="1040" width="38.5546875" customWidth="1"/>
    <col min="1041" max="1041" width="23.109375" customWidth="1"/>
    <col min="1043" max="1043" width="15.5546875" bestFit="1" customWidth="1"/>
    <col min="1044" max="1044" width="15.6640625" bestFit="1" customWidth="1"/>
    <col min="1281" max="1281" width="2" customWidth="1"/>
    <col min="1282" max="1282" width="0" hidden="1" customWidth="1"/>
    <col min="1283" max="1283" width="44.88671875" customWidth="1"/>
    <col min="1284" max="1284" width="53.5546875" customWidth="1"/>
    <col min="1285" max="1285" width="78.44140625" customWidth="1"/>
    <col min="1286" max="1286" width="9.5546875" customWidth="1"/>
    <col min="1287" max="1287" width="22.33203125" customWidth="1"/>
    <col min="1288" max="1288" width="14.33203125" customWidth="1"/>
    <col min="1289" max="1289" width="18" customWidth="1"/>
    <col min="1290" max="1290" width="20.33203125" customWidth="1"/>
    <col min="1291" max="1291" width="15.5546875" customWidth="1"/>
    <col min="1292" max="1292" width="28.109375" customWidth="1"/>
    <col min="1293" max="1293" width="2.33203125" customWidth="1"/>
    <col min="1294" max="1294" width="29.88671875" customWidth="1"/>
    <col min="1295" max="1295" width="2.33203125" customWidth="1"/>
    <col min="1296" max="1296" width="38.5546875" customWidth="1"/>
    <col min="1297" max="1297" width="23.109375" customWidth="1"/>
    <col min="1299" max="1299" width="15.5546875" bestFit="1" customWidth="1"/>
    <col min="1300" max="1300" width="15.6640625" bestFit="1" customWidth="1"/>
    <col min="1537" max="1537" width="2" customWidth="1"/>
    <col min="1538" max="1538" width="0" hidden="1" customWidth="1"/>
    <col min="1539" max="1539" width="44.88671875" customWidth="1"/>
    <col min="1540" max="1540" width="53.5546875" customWidth="1"/>
    <col min="1541" max="1541" width="78.44140625" customWidth="1"/>
    <col min="1542" max="1542" width="9.5546875" customWidth="1"/>
    <col min="1543" max="1543" width="22.33203125" customWidth="1"/>
    <col min="1544" max="1544" width="14.33203125" customWidth="1"/>
    <col min="1545" max="1545" width="18" customWidth="1"/>
    <col min="1546" max="1546" width="20.33203125" customWidth="1"/>
    <col min="1547" max="1547" width="15.5546875" customWidth="1"/>
    <col min="1548" max="1548" width="28.109375" customWidth="1"/>
    <col min="1549" max="1549" width="2.33203125" customWidth="1"/>
    <col min="1550" max="1550" width="29.88671875" customWidth="1"/>
    <col min="1551" max="1551" width="2.33203125" customWidth="1"/>
    <col min="1552" max="1552" width="38.5546875" customWidth="1"/>
    <col min="1553" max="1553" width="23.109375" customWidth="1"/>
    <col min="1555" max="1555" width="15.5546875" bestFit="1" customWidth="1"/>
    <col min="1556" max="1556" width="15.6640625" bestFit="1" customWidth="1"/>
    <col min="1793" max="1793" width="2" customWidth="1"/>
    <col min="1794" max="1794" width="0" hidden="1" customWidth="1"/>
    <col min="1795" max="1795" width="44.88671875" customWidth="1"/>
    <col min="1796" max="1796" width="53.5546875" customWidth="1"/>
    <col min="1797" max="1797" width="78.44140625" customWidth="1"/>
    <col min="1798" max="1798" width="9.5546875" customWidth="1"/>
    <col min="1799" max="1799" width="22.33203125" customWidth="1"/>
    <col min="1800" max="1800" width="14.33203125" customWidth="1"/>
    <col min="1801" max="1801" width="18" customWidth="1"/>
    <col min="1802" max="1802" width="20.33203125" customWidth="1"/>
    <col min="1803" max="1803" width="15.5546875" customWidth="1"/>
    <col min="1804" max="1804" width="28.109375" customWidth="1"/>
    <col min="1805" max="1805" width="2.33203125" customWidth="1"/>
    <col min="1806" max="1806" width="29.88671875" customWidth="1"/>
    <col min="1807" max="1807" width="2.33203125" customWidth="1"/>
    <col min="1808" max="1808" width="38.5546875" customWidth="1"/>
    <col min="1809" max="1809" width="23.109375" customWidth="1"/>
    <col min="1811" max="1811" width="15.5546875" bestFit="1" customWidth="1"/>
    <col min="1812" max="1812" width="15.6640625" bestFit="1" customWidth="1"/>
    <col min="2049" max="2049" width="2" customWidth="1"/>
    <col min="2050" max="2050" width="0" hidden="1" customWidth="1"/>
    <col min="2051" max="2051" width="44.88671875" customWidth="1"/>
    <col min="2052" max="2052" width="53.5546875" customWidth="1"/>
    <col min="2053" max="2053" width="78.44140625" customWidth="1"/>
    <col min="2054" max="2054" width="9.5546875" customWidth="1"/>
    <col min="2055" max="2055" width="22.33203125" customWidth="1"/>
    <col min="2056" max="2056" width="14.33203125" customWidth="1"/>
    <col min="2057" max="2057" width="18" customWidth="1"/>
    <col min="2058" max="2058" width="20.33203125" customWidth="1"/>
    <col min="2059" max="2059" width="15.5546875" customWidth="1"/>
    <col min="2060" max="2060" width="28.109375" customWidth="1"/>
    <col min="2061" max="2061" width="2.33203125" customWidth="1"/>
    <col min="2062" max="2062" width="29.88671875" customWidth="1"/>
    <col min="2063" max="2063" width="2.33203125" customWidth="1"/>
    <col min="2064" max="2064" width="38.5546875" customWidth="1"/>
    <col min="2065" max="2065" width="23.109375" customWidth="1"/>
    <col min="2067" max="2067" width="15.5546875" bestFit="1" customWidth="1"/>
    <col min="2068" max="2068" width="15.6640625" bestFit="1" customWidth="1"/>
    <col min="2305" max="2305" width="2" customWidth="1"/>
    <col min="2306" max="2306" width="0" hidden="1" customWidth="1"/>
    <col min="2307" max="2307" width="44.88671875" customWidth="1"/>
    <col min="2308" max="2308" width="53.5546875" customWidth="1"/>
    <col min="2309" max="2309" width="78.44140625" customWidth="1"/>
    <col min="2310" max="2310" width="9.5546875" customWidth="1"/>
    <col min="2311" max="2311" width="22.33203125" customWidth="1"/>
    <col min="2312" max="2312" width="14.33203125" customWidth="1"/>
    <col min="2313" max="2313" width="18" customWidth="1"/>
    <col min="2314" max="2314" width="20.33203125" customWidth="1"/>
    <col min="2315" max="2315" width="15.5546875" customWidth="1"/>
    <col min="2316" max="2316" width="28.109375" customWidth="1"/>
    <col min="2317" max="2317" width="2.33203125" customWidth="1"/>
    <col min="2318" max="2318" width="29.88671875" customWidth="1"/>
    <col min="2319" max="2319" width="2.33203125" customWidth="1"/>
    <col min="2320" max="2320" width="38.5546875" customWidth="1"/>
    <col min="2321" max="2321" width="23.109375" customWidth="1"/>
    <col min="2323" max="2323" width="15.5546875" bestFit="1" customWidth="1"/>
    <col min="2324" max="2324" width="15.6640625" bestFit="1" customWidth="1"/>
    <col min="2561" max="2561" width="2" customWidth="1"/>
    <col min="2562" max="2562" width="0" hidden="1" customWidth="1"/>
    <col min="2563" max="2563" width="44.88671875" customWidth="1"/>
    <col min="2564" max="2564" width="53.5546875" customWidth="1"/>
    <col min="2565" max="2565" width="78.44140625" customWidth="1"/>
    <col min="2566" max="2566" width="9.5546875" customWidth="1"/>
    <col min="2567" max="2567" width="22.33203125" customWidth="1"/>
    <col min="2568" max="2568" width="14.33203125" customWidth="1"/>
    <col min="2569" max="2569" width="18" customWidth="1"/>
    <col min="2570" max="2570" width="20.33203125" customWidth="1"/>
    <col min="2571" max="2571" width="15.5546875" customWidth="1"/>
    <col min="2572" max="2572" width="28.109375" customWidth="1"/>
    <col min="2573" max="2573" width="2.33203125" customWidth="1"/>
    <col min="2574" max="2574" width="29.88671875" customWidth="1"/>
    <col min="2575" max="2575" width="2.33203125" customWidth="1"/>
    <col min="2576" max="2576" width="38.5546875" customWidth="1"/>
    <col min="2577" max="2577" width="23.109375" customWidth="1"/>
    <col min="2579" max="2579" width="15.5546875" bestFit="1" customWidth="1"/>
    <col min="2580" max="2580" width="15.6640625" bestFit="1" customWidth="1"/>
    <col min="2817" max="2817" width="2" customWidth="1"/>
    <col min="2818" max="2818" width="0" hidden="1" customWidth="1"/>
    <col min="2819" max="2819" width="44.88671875" customWidth="1"/>
    <col min="2820" max="2820" width="53.5546875" customWidth="1"/>
    <col min="2821" max="2821" width="78.44140625" customWidth="1"/>
    <col min="2822" max="2822" width="9.5546875" customWidth="1"/>
    <col min="2823" max="2823" width="22.33203125" customWidth="1"/>
    <col min="2824" max="2824" width="14.33203125" customWidth="1"/>
    <col min="2825" max="2825" width="18" customWidth="1"/>
    <col min="2826" max="2826" width="20.33203125" customWidth="1"/>
    <col min="2827" max="2827" width="15.5546875" customWidth="1"/>
    <col min="2828" max="2828" width="28.109375" customWidth="1"/>
    <col min="2829" max="2829" width="2.33203125" customWidth="1"/>
    <col min="2830" max="2830" width="29.88671875" customWidth="1"/>
    <col min="2831" max="2831" width="2.33203125" customWidth="1"/>
    <col min="2832" max="2832" width="38.5546875" customWidth="1"/>
    <col min="2833" max="2833" width="23.109375" customWidth="1"/>
    <col min="2835" max="2835" width="15.5546875" bestFit="1" customWidth="1"/>
    <col min="2836" max="2836" width="15.6640625" bestFit="1" customWidth="1"/>
    <col min="3073" max="3073" width="2" customWidth="1"/>
    <col min="3074" max="3074" width="0" hidden="1" customWidth="1"/>
    <col min="3075" max="3075" width="44.88671875" customWidth="1"/>
    <col min="3076" max="3076" width="53.5546875" customWidth="1"/>
    <col min="3077" max="3077" width="78.44140625" customWidth="1"/>
    <col min="3078" max="3078" width="9.5546875" customWidth="1"/>
    <col min="3079" max="3079" width="22.33203125" customWidth="1"/>
    <col min="3080" max="3080" width="14.33203125" customWidth="1"/>
    <col min="3081" max="3081" width="18" customWidth="1"/>
    <col min="3082" max="3082" width="20.33203125" customWidth="1"/>
    <col min="3083" max="3083" width="15.5546875" customWidth="1"/>
    <col min="3084" max="3084" width="28.109375" customWidth="1"/>
    <col min="3085" max="3085" width="2.33203125" customWidth="1"/>
    <col min="3086" max="3086" width="29.88671875" customWidth="1"/>
    <col min="3087" max="3087" width="2.33203125" customWidth="1"/>
    <col min="3088" max="3088" width="38.5546875" customWidth="1"/>
    <col min="3089" max="3089" width="23.109375" customWidth="1"/>
    <col min="3091" max="3091" width="15.5546875" bestFit="1" customWidth="1"/>
    <col min="3092" max="3092" width="15.6640625" bestFit="1" customWidth="1"/>
    <col min="3329" max="3329" width="2" customWidth="1"/>
    <col min="3330" max="3330" width="0" hidden="1" customWidth="1"/>
    <col min="3331" max="3331" width="44.88671875" customWidth="1"/>
    <col min="3332" max="3332" width="53.5546875" customWidth="1"/>
    <col min="3333" max="3333" width="78.44140625" customWidth="1"/>
    <col min="3334" max="3334" width="9.5546875" customWidth="1"/>
    <col min="3335" max="3335" width="22.33203125" customWidth="1"/>
    <col min="3336" max="3336" width="14.33203125" customWidth="1"/>
    <col min="3337" max="3337" width="18" customWidth="1"/>
    <col min="3338" max="3338" width="20.33203125" customWidth="1"/>
    <col min="3339" max="3339" width="15.5546875" customWidth="1"/>
    <col min="3340" max="3340" width="28.109375" customWidth="1"/>
    <col min="3341" max="3341" width="2.33203125" customWidth="1"/>
    <col min="3342" max="3342" width="29.88671875" customWidth="1"/>
    <col min="3343" max="3343" width="2.33203125" customWidth="1"/>
    <col min="3344" max="3344" width="38.5546875" customWidth="1"/>
    <col min="3345" max="3345" width="23.109375" customWidth="1"/>
    <col min="3347" max="3347" width="15.5546875" bestFit="1" customWidth="1"/>
    <col min="3348" max="3348" width="15.6640625" bestFit="1" customWidth="1"/>
    <col min="3585" max="3585" width="2" customWidth="1"/>
    <col min="3586" max="3586" width="0" hidden="1" customWidth="1"/>
    <col min="3587" max="3587" width="44.88671875" customWidth="1"/>
    <col min="3588" max="3588" width="53.5546875" customWidth="1"/>
    <col min="3589" max="3589" width="78.44140625" customWidth="1"/>
    <col min="3590" max="3590" width="9.5546875" customWidth="1"/>
    <col min="3591" max="3591" width="22.33203125" customWidth="1"/>
    <col min="3592" max="3592" width="14.33203125" customWidth="1"/>
    <col min="3593" max="3593" width="18" customWidth="1"/>
    <col min="3594" max="3594" width="20.33203125" customWidth="1"/>
    <col min="3595" max="3595" width="15.5546875" customWidth="1"/>
    <col min="3596" max="3596" width="28.109375" customWidth="1"/>
    <col min="3597" max="3597" width="2.33203125" customWidth="1"/>
    <col min="3598" max="3598" width="29.88671875" customWidth="1"/>
    <col min="3599" max="3599" width="2.33203125" customWidth="1"/>
    <col min="3600" max="3600" width="38.5546875" customWidth="1"/>
    <col min="3601" max="3601" width="23.109375" customWidth="1"/>
    <col min="3603" max="3603" width="15.5546875" bestFit="1" customWidth="1"/>
    <col min="3604" max="3604" width="15.6640625" bestFit="1" customWidth="1"/>
    <col min="3841" max="3841" width="2" customWidth="1"/>
    <col min="3842" max="3842" width="0" hidden="1" customWidth="1"/>
    <col min="3843" max="3843" width="44.88671875" customWidth="1"/>
    <col min="3844" max="3844" width="53.5546875" customWidth="1"/>
    <col min="3845" max="3845" width="78.44140625" customWidth="1"/>
    <col min="3846" max="3846" width="9.5546875" customWidth="1"/>
    <col min="3847" max="3847" width="22.33203125" customWidth="1"/>
    <col min="3848" max="3848" width="14.33203125" customWidth="1"/>
    <col min="3849" max="3849" width="18" customWidth="1"/>
    <col min="3850" max="3850" width="20.33203125" customWidth="1"/>
    <col min="3851" max="3851" width="15.5546875" customWidth="1"/>
    <col min="3852" max="3852" width="28.109375" customWidth="1"/>
    <col min="3853" max="3853" width="2.33203125" customWidth="1"/>
    <col min="3854" max="3854" width="29.88671875" customWidth="1"/>
    <col min="3855" max="3855" width="2.33203125" customWidth="1"/>
    <col min="3856" max="3856" width="38.5546875" customWidth="1"/>
    <col min="3857" max="3857" width="23.109375" customWidth="1"/>
    <col min="3859" max="3859" width="15.5546875" bestFit="1" customWidth="1"/>
    <col min="3860" max="3860" width="15.6640625" bestFit="1" customWidth="1"/>
    <col min="4097" max="4097" width="2" customWidth="1"/>
    <col min="4098" max="4098" width="0" hidden="1" customWidth="1"/>
    <col min="4099" max="4099" width="44.88671875" customWidth="1"/>
    <col min="4100" max="4100" width="53.5546875" customWidth="1"/>
    <col min="4101" max="4101" width="78.44140625" customWidth="1"/>
    <col min="4102" max="4102" width="9.5546875" customWidth="1"/>
    <col min="4103" max="4103" width="22.33203125" customWidth="1"/>
    <col min="4104" max="4104" width="14.33203125" customWidth="1"/>
    <col min="4105" max="4105" width="18" customWidth="1"/>
    <col min="4106" max="4106" width="20.33203125" customWidth="1"/>
    <col min="4107" max="4107" width="15.5546875" customWidth="1"/>
    <col min="4108" max="4108" width="28.109375" customWidth="1"/>
    <col min="4109" max="4109" width="2.33203125" customWidth="1"/>
    <col min="4110" max="4110" width="29.88671875" customWidth="1"/>
    <col min="4111" max="4111" width="2.33203125" customWidth="1"/>
    <col min="4112" max="4112" width="38.5546875" customWidth="1"/>
    <col min="4113" max="4113" width="23.109375" customWidth="1"/>
    <col min="4115" max="4115" width="15.5546875" bestFit="1" customWidth="1"/>
    <col min="4116" max="4116" width="15.6640625" bestFit="1" customWidth="1"/>
    <col min="4353" max="4353" width="2" customWidth="1"/>
    <col min="4354" max="4354" width="0" hidden="1" customWidth="1"/>
    <col min="4355" max="4355" width="44.88671875" customWidth="1"/>
    <col min="4356" max="4356" width="53.5546875" customWidth="1"/>
    <col min="4357" max="4357" width="78.44140625" customWidth="1"/>
    <col min="4358" max="4358" width="9.5546875" customWidth="1"/>
    <col min="4359" max="4359" width="22.33203125" customWidth="1"/>
    <col min="4360" max="4360" width="14.33203125" customWidth="1"/>
    <col min="4361" max="4361" width="18" customWidth="1"/>
    <col min="4362" max="4362" width="20.33203125" customWidth="1"/>
    <col min="4363" max="4363" width="15.5546875" customWidth="1"/>
    <col min="4364" max="4364" width="28.109375" customWidth="1"/>
    <col min="4365" max="4365" width="2.33203125" customWidth="1"/>
    <col min="4366" max="4366" width="29.88671875" customWidth="1"/>
    <col min="4367" max="4367" width="2.33203125" customWidth="1"/>
    <col min="4368" max="4368" width="38.5546875" customWidth="1"/>
    <col min="4369" max="4369" width="23.109375" customWidth="1"/>
    <col min="4371" max="4371" width="15.5546875" bestFit="1" customWidth="1"/>
    <col min="4372" max="4372" width="15.6640625" bestFit="1" customWidth="1"/>
    <col min="4609" max="4609" width="2" customWidth="1"/>
    <col min="4610" max="4610" width="0" hidden="1" customWidth="1"/>
    <col min="4611" max="4611" width="44.88671875" customWidth="1"/>
    <col min="4612" max="4612" width="53.5546875" customWidth="1"/>
    <col min="4613" max="4613" width="78.44140625" customWidth="1"/>
    <col min="4614" max="4614" width="9.5546875" customWidth="1"/>
    <col min="4615" max="4615" width="22.33203125" customWidth="1"/>
    <col min="4616" max="4616" width="14.33203125" customWidth="1"/>
    <col min="4617" max="4617" width="18" customWidth="1"/>
    <col min="4618" max="4618" width="20.33203125" customWidth="1"/>
    <col min="4619" max="4619" width="15.5546875" customWidth="1"/>
    <col min="4620" max="4620" width="28.109375" customWidth="1"/>
    <col min="4621" max="4621" width="2.33203125" customWidth="1"/>
    <col min="4622" max="4622" width="29.88671875" customWidth="1"/>
    <col min="4623" max="4623" width="2.33203125" customWidth="1"/>
    <col min="4624" max="4624" width="38.5546875" customWidth="1"/>
    <col min="4625" max="4625" width="23.109375" customWidth="1"/>
    <col min="4627" max="4627" width="15.5546875" bestFit="1" customWidth="1"/>
    <col min="4628" max="4628" width="15.6640625" bestFit="1" customWidth="1"/>
    <col min="4865" max="4865" width="2" customWidth="1"/>
    <col min="4866" max="4866" width="0" hidden="1" customWidth="1"/>
    <col min="4867" max="4867" width="44.88671875" customWidth="1"/>
    <col min="4868" max="4868" width="53.5546875" customWidth="1"/>
    <col min="4869" max="4869" width="78.44140625" customWidth="1"/>
    <col min="4870" max="4870" width="9.5546875" customWidth="1"/>
    <col min="4871" max="4871" width="22.33203125" customWidth="1"/>
    <col min="4872" max="4872" width="14.33203125" customWidth="1"/>
    <col min="4873" max="4873" width="18" customWidth="1"/>
    <col min="4874" max="4874" width="20.33203125" customWidth="1"/>
    <col min="4875" max="4875" width="15.5546875" customWidth="1"/>
    <col min="4876" max="4876" width="28.109375" customWidth="1"/>
    <col min="4877" max="4877" width="2.33203125" customWidth="1"/>
    <col min="4878" max="4878" width="29.88671875" customWidth="1"/>
    <col min="4879" max="4879" width="2.33203125" customWidth="1"/>
    <col min="4880" max="4880" width="38.5546875" customWidth="1"/>
    <col min="4881" max="4881" width="23.109375" customWidth="1"/>
    <col min="4883" max="4883" width="15.5546875" bestFit="1" customWidth="1"/>
    <col min="4884" max="4884" width="15.6640625" bestFit="1" customWidth="1"/>
    <col min="5121" max="5121" width="2" customWidth="1"/>
    <col min="5122" max="5122" width="0" hidden="1" customWidth="1"/>
    <col min="5123" max="5123" width="44.88671875" customWidth="1"/>
    <col min="5124" max="5124" width="53.5546875" customWidth="1"/>
    <col min="5125" max="5125" width="78.44140625" customWidth="1"/>
    <col min="5126" max="5126" width="9.5546875" customWidth="1"/>
    <col min="5127" max="5127" width="22.33203125" customWidth="1"/>
    <col min="5128" max="5128" width="14.33203125" customWidth="1"/>
    <col min="5129" max="5129" width="18" customWidth="1"/>
    <col min="5130" max="5130" width="20.33203125" customWidth="1"/>
    <col min="5131" max="5131" width="15.5546875" customWidth="1"/>
    <col min="5132" max="5132" width="28.109375" customWidth="1"/>
    <col min="5133" max="5133" width="2.33203125" customWidth="1"/>
    <col min="5134" max="5134" width="29.88671875" customWidth="1"/>
    <col min="5135" max="5135" width="2.33203125" customWidth="1"/>
    <col min="5136" max="5136" width="38.5546875" customWidth="1"/>
    <col min="5137" max="5137" width="23.109375" customWidth="1"/>
    <col min="5139" max="5139" width="15.5546875" bestFit="1" customWidth="1"/>
    <col min="5140" max="5140" width="15.6640625" bestFit="1" customWidth="1"/>
    <col min="5377" max="5377" width="2" customWidth="1"/>
    <col min="5378" max="5378" width="0" hidden="1" customWidth="1"/>
    <col min="5379" max="5379" width="44.88671875" customWidth="1"/>
    <col min="5380" max="5380" width="53.5546875" customWidth="1"/>
    <col min="5381" max="5381" width="78.44140625" customWidth="1"/>
    <col min="5382" max="5382" width="9.5546875" customWidth="1"/>
    <col min="5383" max="5383" width="22.33203125" customWidth="1"/>
    <col min="5384" max="5384" width="14.33203125" customWidth="1"/>
    <col min="5385" max="5385" width="18" customWidth="1"/>
    <col min="5386" max="5386" width="20.33203125" customWidth="1"/>
    <col min="5387" max="5387" width="15.5546875" customWidth="1"/>
    <col min="5388" max="5388" width="28.109375" customWidth="1"/>
    <col min="5389" max="5389" width="2.33203125" customWidth="1"/>
    <col min="5390" max="5390" width="29.88671875" customWidth="1"/>
    <col min="5391" max="5391" width="2.33203125" customWidth="1"/>
    <col min="5392" max="5392" width="38.5546875" customWidth="1"/>
    <col min="5393" max="5393" width="23.109375" customWidth="1"/>
    <col min="5395" max="5395" width="15.5546875" bestFit="1" customWidth="1"/>
    <col min="5396" max="5396" width="15.6640625" bestFit="1" customWidth="1"/>
    <col min="5633" max="5633" width="2" customWidth="1"/>
    <col min="5634" max="5634" width="0" hidden="1" customWidth="1"/>
    <col min="5635" max="5635" width="44.88671875" customWidth="1"/>
    <col min="5636" max="5636" width="53.5546875" customWidth="1"/>
    <col min="5637" max="5637" width="78.44140625" customWidth="1"/>
    <col min="5638" max="5638" width="9.5546875" customWidth="1"/>
    <col min="5639" max="5639" width="22.33203125" customWidth="1"/>
    <col min="5640" max="5640" width="14.33203125" customWidth="1"/>
    <col min="5641" max="5641" width="18" customWidth="1"/>
    <col min="5642" max="5642" width="20.33203125" customWidth="1"/>
    <col min="5643" max="5643" width="15.5546875" customWidth="1"/>
    <col min="5644" max="5644" width="28.109375" customWidth="1"/>
    <col min="5645" max="5645" width="2.33203125" customWidth="1"/>
    <col min="5646" max="5646" width="29.88671875" customWidth="1"/>
    <col min="5647" max="5647" width="2.33203125" customWidth="1"/>
    <col min="5648" max="5648" width="38.5546875" customWidth="1"/>
    <col min="5649" max="5649" width="23.109375" customWidth="1"/>
    <col min="5651" max="5651" width="15.5546875" bestFit="1" customWidth="1"/>
    <col min="5652" max="5652" width="15.6640625" bestFit="1" customWidth="1"/>
    <col min="5889" max="5889" width="2" customWidth="1"/>
    <col min="5890" max="5890" width="0" hidden="1" customWidth="1"/>
    <col min="5891" max="5891" width="44.88671875" customWidth="1"/>
    <col min="5892" max="5892" width="53.5546875" customWidth="1"/>
    <col min="5893" max="5893" width="78.44140625" customWidth="1"/>
    <col min="5894" max="5894" width="9.5546875" customWidth="1"/>
    <col min="5895" max="5895" width="22.33203125" customWidth="1"/>
    <col min="5896" max="5896" width="14.33203125" customWidth="1"/>
    <col min="5897" max="5897" width="18" customWidth="1"/>
    <col min="5898" max="5898" width="20.33203125" customWidth="1"/>
    <col min="5899" max="5899" width="15.5546875" customWidth="1"/>
    <col min="5900" max="5900" width="28.109375" customWidth="1"/>
    <col min="5901" max="5901" width="2.33203125" customWidth="1"/>
    <col min="5902" max="5902" width="29.88671875" customWidth="1"/>
    <col min="5903" max="5903" width="2.33203125" customWidth="1"/>
    <col min="5904" max="5904" width="38.5546875" customWidth="1"/>
    <col min="5905" max="5905" width="23.109375" customWidth="1"/>
    <col min="5907" max="5907" width="15.5546875" bestFit="1" customWidth="1"/>
    <col min="5908" max="5908" width="15.6640625" bestFit="1" customWidth="1"/>
    <col min="6145" max="6145" width="2" customWidth="1"/>
    <col min="6146" max="6146" width="0" hidden="1" customWidth="1"/>
    <col min="6147" max="6147" width="44.88671875" customWidth="1"/>
    <col min="6148" max="6148" width="53.5546875" customWidth="1"/>
    <col min="6149" max="6149" width="78.44140625" customWidth="1"/>
    <col min="6150" max="6150" width="9.5546875" customWidth="1"/>
    <col min="6151" max="6151" width="22.33203125" customWidth="1"/>
    <col min="6152" max="6152" width="14.33203125" customWidth="1"/>
    <col min="6153" max="6153" width="18" customWidth="1"/>
    <col min="6154" max="6154" width="20.33203125" customWidth="1"/>
    <col min="6155" max="6155" width="15.5546875" customWidth="1"/>
    <col min="6156" max="6156" width="28.109375" customWidth="1"/>
    <col min="6157" max="6157" width="2.33203125" customWidth="1"/>
    <col min="6158" max="6158" width="29.88671875" customWidth="1"/>
    <col min="6159" max="6159" width="2.33203125" customWidth="1"/>
    <col min="6160" max="6160" width="38.5546875" customWidth="1"/>
    <col min="6161" max="6161" width="23.109375" customWidth="1"/>
    <col min="6163" max="6163" width="15.5546875" bestFit="1" customWidth="1"/>
    <col min="6164" max="6164" width="15.6640625" bestFit="1" customWidth="1"/>
    <col min="6401" max="6401" width="2" customWidth="1"/>
    <col min="6402" max="6402" width="0" hidden="1" customWidth="1"/>
    <col min="6403" max="6403" width="44.88671875" customWidth="1"/>
    <col min="6404" max="6404" width="53.5546875" customWidth="1"/>
    <col min="6405" max="6405" width="78.44140625" customWidth="1"/>
    <col min="6406" max="6406" width="9.5546875" customWidth="1"/>
    <col min="6407" max="6407" width="22.33203125" customWidth="1"/>
    <col min="6408" max="6408" width="14.33203125" customWidth="1"/>
    <col min="6409" max="6409" width="18" customWidth="1"/>
    <col min="6410" max="6410" width="20.33203125" customWidth="1"/>
    <col min="6411" max="6411" width="15.5546875" customWidth="1"/>
    <col min="6412" max="6412" width="28.109375" customWidth="1"/>
    <col min="6413" max="6413" width="2.33203125" customWidth="1"/>
    <col min="6414" max="6414" width="29.88671875" customWidth="1"/>
    <col min="6415" max="6415" width="2.33203125" customWidth="1"/>
    <col min="6416" max="6416" width="38.5546875" customWidth="1"/>
    <col min="6417" max="6417" width="23.109375" customWidth="1"/>
    <col min="6419" max="6419" width="15.5546875" bestFit="1" customWidth="1"/>
    <col min="6420" max="6420" width="15.6640625" bestFit="1" customWidth="1"/>
    <col min="6657" max="6657" width="2" customWidth="1"/>
    <col min="6658" max="6658" width="0" hidden="1" customWidth="1"/>
    <col min="6659" max="6659" width="44.88671875" customWidth="1"/>
    <col min="6660" max="6660" width="53.5546875" customWidth="1"/>
    <col min="6661" max="6661" width="78.44140625" customWidth="1"/>
    <col min="6662" max="6662" width="9.5546875" customWidth="1"/>
    <col min="6663" max="6663" width="22.33203125" customWidth="1"/>
    <col min="6664" max="6664" width="14.33203125" customWidth="1"/>
    <col min="6665" max="6665" width="18" customWidth="1"/>
    <col min="6666" max="6666" width="20.33203125" customWidth="1"/>
    <col min="6667" max="6667" width="15.5546875" customWidth="1"/>
    <col min="6668" max="6668" width="28.109375" customWidth="1"/>
    <col min="6669" max="6669" width="2.33203125" customWidth="1"/>
    <col min="6670" max="6670" width="29.88671875" customWidth="1"/>
    <col min="6671" max="6671" width="2.33203125" customWidth="1"/>
    <col min="6672" max="6672" width="38.5546875" customWidth="1"/>
    <col min="6673" max="6673" width="23.109375" customWidth="1"/>
    <col min="6675" max="6675" width="15.5546875" bestFit="1" customWidth="1"/>
    <col min="6676" max="6676" width="15.6640625" bestFit="1" customWidth="1"/>
    <col min="6913" max="6913" width="2" customWidth="1"/>
    <col min="6914" max="6914" width="0" hidden="1" customWidth="1"/>
    <col min="6915" max="6915" width="44.88671875" customWidth="1"/>
    <col min="6916" max="6916" width="53.5546875" customWidth="1"/>
    <col min="6917" max="6917" width="78.44140625" customWidth="1"/>
    <col min="6918" max="6918" width="9.5546875" customWidth="1"/>
    <col min="6919" max="6919" width="22.33203125" customWidth="1"/>
    <col min="6920" max="6920" width="14.33203125" customWidth="1"/>
    <col min="6921" max="6921" width="18" customWidth="1"/>
    <col min="6922" max="6922" width="20.33203125" customWidth="1"/>
    <col min="6923" max="6923" width="15.5546875" customWidth="1"/>
    <col min="6924" max="6924" width="28.109375" customWidth="1"/>
    <col min="6925" max="6925" width="2.33203125" customWidth="1"/>
    <col min="6926" max="6926" width="29.88671875" customWidth="1"/>
    <col min="6927" max="6927" width="2.33203125" customWidth="1"/>
    <col min="6928" max="6928" width="38.5546875" customWidth="1"/>
    <col min="6929" max="6929" width="23.109375" customWidth="1"/>
    <col min="6931" max="6931" width="15.5546875" bestFit="1" customWidth="1"/>
    <col min="6932" max="6932" width="15.6640625" bestFit="1" customWidth="1"/>
    <col min="7169" max="7169" width="2" customWidth="1"/>
    <col min="7170" max="7170" width="0" hidden="1" customWidth="1"/>
    <col min="7171" max="7171" width="44.88671875" customWidth="1"/>
    <col min="7172" max="7172" width="53.5546875" customWidth="1"/>
    <col min="7173" max="7173" width="78.44140625" customWidth="1"/>
    <col min="7174" max="7174" width="9.5546875" customWidth="1"/>
    <col min="7175" max="7175" width="22.33203125" customWidth="1"/>
    <col min="7176" max="7176" width="14.33203125" customWidth="1"/>
    <col min="7177" max="7177" width="18" customWidth="1"/>
    <col min="7178" max="7178" width="20.33203125" customWidth="1"/>
    <col min="7179" max="7179" width="15.5546875" customWidth="1"/>
    <col min="7180" max="7180" width="28.109375" customWidth="1"/>
    <col min="7181" max="7181" width="2.33203125" customWidth="1"/>
    <col min="7182" max="7182" width="29.88671875" customWidth="1"/>
    <col min="7183" max="7183" width="2.33203125" customWidth="1"/>
    <col min="7184" max="7184" width="38.5546875" customWidth="1"/>
    <col min="7185" max="7185" width="23.109375" customWidth="1"/>
    <col min="7187" max="7187" width="15.5546875" bestFit="1" customWidth="1"/>
    <col min="7188" max="7188" width="15.6640625" bestFit="1" customWidth="1"/>
    <col min="7425" max="7425" width="2" customWidth="1"/>
    <col min="7426" max="7426" width="0" hidden="1" customWidth="1"/>
    <col min="7427" max="7427" width="44.88671875" customWidth="1"/>
    <col min="7428" max="7428" width="53.5546875" customWidth="1"/>
    <col min="7429" max="7429" width="78.44140625" customWidth="1"/>
    <col min="7430" max="7430" width="9.5546875" customWidth="1"/>
    <col min="7431" max="7431" width="22.33203125" customWidth="1"/>
    <col min="7432" max="7432" width="14.33203125" customWidth="1"/>
    <col min="7433" max="7433" width="18" customWidth="1"/>
    <col min="7434" max="7434" width="20.33203125" customWidth="1"/>
    <col min="7435" max="7435" width="15.5546875" customWidth="1"/>
    <col min="7436" max="7436" width="28.109375" customWidth="1"/>
    <col min="7437" max="7437" width="2.33203125" customWidth="1"/>
    <col min="7438" max="7438" width="29.88671875" customWidth="1"/>
    <col min="7439" max="7439" width="2.33203125" customWidth="1"/>
    <col min="7440" max="7440" width="38.5546875" customWidth="1"/>
    <col min="7441" max="7441" width="23.109375" customWidth="1"/>
    <col min="7443" max="7443" width="15.5546875" bestFit="1" customWidth="1"/>
    <col min="7444" max="7444" width="15.6640625" bestFit="1" customWidth="1"/>
    <col min="7681" max="7681" width="2" customWidth="1"/>
    <col min="7682" max="7682" width="0" hidden="1" customWidth="1"/>
    <col min="7683" max="7683" width="44.88671875" customWidth="1"/>
    <col min="7684" max="7684" width="53.5546875" customWidth="1"/>
    <col min="7685" max="7685" width="78.44140625" customWidth="1"/>
    <col min="7686" max="7686" width="9.5546875" customWidth="1"/>
    <col min="7687" max="7687" width="22.33203125" customWidth="1"/>
    <col min="7688" max="7688" width="14.33203125" customWidth="1"/>
    <col min="7689" max="7689" width="18" customWidth="1"/>
    <col min="7690" max="7690" width="20.33203125" customWidth="1"/>
    <col min="7691" max="7691" width="15.5546875" customWidth="1"/>
    <col min="7692" max="7692" width="28.109375" customWidth="1"/>
    <col min="7693" max="7693" width="2.33203125" customWidth="1"/>
    <col min="7694" max="7694" width="29.88671875" customWidth="1"/>
    <col min="7695" max="7695" width="2.33203125" customWidth="1"/>
    <col min="7696" max="7696" width="38.5546875" customWidth="1"/>
    <col min="7697" max="7697" width="23.109375" customWidth="1"/>
    <col min="7699" max="7699" width="15.5546875" bestFit="1" customWidth="1"/>
    <col min="7700" max="7700" width="15.6640625" bestFit="1" customWidth="1"/>
    <col min="7937" max="7937" width="2" customWidth="1"/>
    <col min="7938" max="7938" width="0" hidden="1" customWidth="1"/>
    <col min="7939" max="7939" width="44.88671875" customWidth="1"/>
    <col min="7940" max="7940" width="53.5546875" customWidth="1"/>
    <col min="7941" max="7941" width="78.44140625" customWidth="1"/>
    <col min="7942" max="7942" width="9.5546875" customWidth="1"/>
    <col min="7943" max="7943" width="22.33203125" customWidth="1"/>
    <col min="7944" max="7944" width="14.33203125" customWidth="1"/>
    <col min="7945" max="7945" width="18" customWidth="1"/>
    <col min="7946" max="7946" width="20.33203125" customWidth="1"/>
    <col min="7947" max="7947" width="15.5546875" customWidth="1"/>
    <col min="7948" max="7948" width="28.109375" customWidth="1"/>
    <col min="7949" max="7949" width="2.33203125" customWidth="1"/>
    <col min="7950" max="7950" width="29.88671875" customWidth="1"/>
    <col min="7951" max="7951" width="2.33203125" customWidth="1"/>
    <col min="7952" max="7952" width="38.5546875" customWidth="1"/>
    <col min="7953" max="7953" width="23.109375" customWidth="1"/>
    <col min="7955" max="7955" width="15.5546875" bestFit="1" customWidth="1"/>
    <col min="7956" max="7956" width="15.6640625" bestFit="1" customWidth="1"/>
    <col min="8193" max="8193" width="2" customWidth="1"/>
    <col min="8194" max="8194" width="0" hidden="1" customWidth="1"/>
    <col min="8195" max="8195" width="44.88671875" customWidth="1"/>
    <col min="8196" max="8196" width="53.5546875" customWidth="1"/>
    <col min="8197" max="8197" width="78.44140625" customWidth="1"/>
    <col min="8198" max="8198" width="9.5546875" customWidth="1"/>
    <col min="8199" max="8199" width="22.33203125" customWidth="1"/>
    <col min="8200" max="8200" width="14.33203125" customWidth="1"/>
    <col min="8201" max="8201" width="18" customWidth="1"/>
    <col min="8202" max="8202" width="20.33203125" customWidth="1"/>
    <col min="8203" max="8203" width="15.5546875" customWidth="1"/>
    <col min="8204" max="8204" width="28.109375" customWidth="1"/>
    <col min="8205" max="8205" width="2.33203125" customWidth="1"/>
    <col min="8206" max="8206" width="29.88671875" customWidth="1"/>
    <col min="8207" max="8207" width="2.33203125" customWidth="1"/>
    <col min="8208" max="8208" width="38.5546875" customWidth="1"/>
    <col min="8209" max="8209" width="23.109375" customWidth="1"/>
    <col min="8211" max="8211" width="15.5546875" bestFit="1" customWidth="1"/>
    <col min="8212" max="8212" width="15.6640625" bestFit="1" customWidth="1"/>
    <col min="8449" max="8449" width="2" customWidth="1"/>
    <col min="8450" max="8450" width="0" hidden="1" customWidth="1"/>
    <col min="8451" max="8451" width="44.88671875" customWidth="1"/>
    <col min="8452" max="8452" width="53.5546875" customWidth="1"/>
    <col min="8453" max="8453" width="78.44140625" customWidth="1"/>
    <col min="8454" max="8454" width="9.5546875" customWidth="1"/>
    <col min="8455" max="8455" width="22.33203125" customWidth="1"/>
    <col min="8456" max="8456" width="14.33203125" customWidth="1"/>
    <col min="8457" max="8457" width="18" customWidth="1"/>
    <col min="8458" max="8458" width="20.33203125" customWidth="1"/>
    <col min="8459" max="8459" width="15.5546875" customWidth="1"/>
    <col min="8460" max="8460" width="28.109375" customWidth="1"/>
    <col min="8461" max="8461" width="2.33203125" customWidth="1"/>
    <col min="8462" max="8462" width="29.88671875" customWidth="1"/>
    <col min="8463" max="8463" width="2.33203125" customWidth="1"/>
    <col min="8464" max="8464" width="38.5546875" customWidth="1"/>
    <col min="8465" max="8465" width="23.109375" customWidth="1"/>
    <col min="8467" max="8467" width="15.5546875" bestFit="1" customWidth="1"/>
    <col min="8468" max="8468" width="15.6640625" bestFit="1" customWidth="1"/>
    <col min="8705" max="8705" width="2" customWidth="1"/>
    <col min="8706" max="8706" width="0" hidden="1" customWidth="1"/>
    <col min="8707" max="8707" width="44.88671875" customWidth="1"/>
    <col min="8708" max="8708" width="53.5546875" customWidth="1"/>
    <col min="8709" max="8709" width="78.44140625" customWidth="1"/>
    <col min="8710" max="8710" width="9.5546875" customWidth="1"/>
    <col min="8711" max="8711" width="22.33203125" customWidth="1"/>
    <col min="8712" max="8712" width="14.33203125" customWidth="1"/>
    <col min="8713" max="8713" width="18" customWidth="1"/>
    <col min="8714" max="8714" width="20.33203125" customWidth="1"/>
    <col min="8715" max="8715" width="15.5546875" customWidth="1"/>
    <col min="8716" max="8716" width="28.109375" customWidth="1"/>
    <col min="8717" max="8717" width="2.33203125" customWidth="1"/>
    <col min="8718" max="8718" width="29.88671875" customWidth="1"/>
    <col min="8719" max="8719" width="2.33203125" customWidth="1"/>
    <col min="8720" max="8720" width="38.5546875" customWidth="1"/>
    <col min="8721" max="8721" width="23.109375" customWidth="1"/>
    <col min="8723" max="8723" width="15.5546875" bestFit="1" customWidth="1"/>
    <col min="8724" max="8724" width="15.6640625" bestFit="1" customWidth="1"/>
    <col min="8961" max="8961" width="2" customWidth="1"/>
    <col min="8962" max="8962" width="0" hidden="1" customWidth="1"/>
    <col min="8963" max="8963" width="44.88671875" customWidth="1"/>
    <col min="8964" max="8964" width="53.5546875" customWidth="1"/>
    <col min="8965" max="8965" width="78.44140625" customWidth="1"/>
    <col min="8966" max="8966" width="9.5546875" customWidth="1"/>
    <col min="8967" max="8967" width="22.33203125" customWidth="1"/>
    <col min="8968" max="8968" width="14.33203125" customWidth="1"/>
    <col min="8969" max="8969" width="18" customWidth="1"/>
    <col min="8970" max="8970" width="20.33203125" customWidth="1"/>
    <col min="8971" max="8971" width="15.5546875" customWidth="1"/>
    <col min="8972" max="8972" width="28.109375" customWidth="1"/>
    <col min="8973" max="8973" width="2.33203125" customWidth="1"/>
    <col min="8974" max="8974" width="29.88671875" customWidth="1"/>
    <col min="8975" max="8975" width="2.33203125" customWidth="1"/>
    <col min="8976" max="8976" width="38.5546875" customWidth="1"/>
    <col min="8977" max="8977" width="23.109375" customWidth="1"/>
    <col min="8979" max="8979" width="15.5546875" bestFit="1" customWidth="1"/>
    <col min="8980" max="8980" width="15.6640625" bestFit="1" customWidth="1"/>
    <col min="9217" max="9217" width="2" customWidth="1"/>
    <col min="9218" max="9218" width="0" hidden="1" customWidth="1"/>
    <col min="9219" max="9219" width="44.88671875" customWidth="1"/>
    <col min="9220" max="9220" width="53.5546875" customWidth="1"/>
    <col min="9221" max="9221" width="78.44140625" customWidth="1"/>
    <col min="9222" max="9222" width="9.5546875" customWidth="1"/>
    <col min="9223" max="9223" width="22.33203125" customWidth="1"/>
    <col min="9224" max="9224" width="14.33203125" customWidth="1"/>
    <col min="9225" max="9225" width="18" customWidth="1"/>
    <col min="9226" max="9226" width="20.33203125" customWidth="1"/>
    <col min="9227" max="9227" width="15.5546875" customWidth="1"/>
    <col min="9228" max="9228" width="28.109375" customWidth="1"/>
    <col min="9229" max="9229" width="2.33203125" customWidth="1"/>
    <col min="9230" max="9230" width="29.88671875" customWidth="1"/>
    <col min="9231" max="9231" width="2.33203125" customWidth="1"/>
    <col min="9232" max="9232" width="38.5546875" customWidth="1"/>
    <col min="9233" max="9233" width="23.109375" customWidth="1"/>
    <col min="9235" max="9235" width="15.5546875" bestFit="1" customWidth="1"/>
    <col min="9236" max="9236" width="15.6640625" bestFit="1" customWidth="1"/>
    <col min="9473" max="9473" width="2" customWidth="1"/>
    <col min="9474" max="9474" width="0" hidden="1" customWidth="1"/>
    <col min="9475" max="9475" width="44.88671875" customWidth="1"/>
    <col min="9476" max="9476" width="53.5546875" customWidth="1"/>
    <col min="9477" max="9477" width="78.44140625" customWidth="1"/>
    <col min="9478" max="9478" width="9.5546875" customWidth="1"/>
    <col min="9479" max="9479" width="22.33203125" customWidth="1"/>
    <col min="9480" max="9480" width="14.33203125" customWidth="1"/>
    <col min="9481" max="9481" width="18" customWidth="1"/>
    <col min="9482" max="9482" width="20.33203125" customWidth="1"/>
    <col min="9483" max="9483" width="15.5546875" customWidth="1"/>
    <col min="9484" max="9484" width="28.109375" customWidth="1"/>
    <col min="9485" max="9485" width="2.33203125" customWidth="1"/>
    <col min="9486" max="9486" width="29.88671875" customWidth="1"/>
    <col min="9487" max="9487" width="2.33203125" customWidth="1"/>
    <col min="9488" max="9488" width="38.5546875" customWidth="1"/>
    <col min="9489" max="9489" width="23.109375" customWidth="1"/>
    <col min="9491" max="9491" width="15.5546875" bestFit="1" customWidth="1"/>
    <col min="9492" max="9492" width="15.6640625" bestFit="1" customWidth="1"/>
    <col min="9729" max="9729" width="2" customWidth="1"/>
    <col min="9730" max="9730" width="0" hidden="1" customWidth="1"/>
    <col min="9731" max="9731" width="44.88671875" customWidth="1"/>
    <col min="9732" max="9732" width="53.5546875" customWidth="1"/>
    <col min="9733" max="9733" width="78.44140625" customWidth="1"/>
    <col min="9734" max="9734" width="9.5546875" customWidth="1"/>
    <col min="9735" max="9735" width="22.33203125" customWidth="1"/>
    <col min="9736" max="9736" width="14.33203125" customWidth="1"/>
    <col min="9737" max="9737" width="18" customWidth="1"/>
    <col min="9738" max="9738" width="20.33203125" customWidth="1"/>
    <col min="9739" max="9739" width="15.5546875" customWidth="1"/>
    <col min="9740" max="9740" width="28.109375" customWidth="1"/>
    <col min="9741" max="9741" width="2.33203125" customWidth="1"/>
    <col min="9742" max="9742" width="29.88671875" customWidth="1"/>
    <col min="9743" max="9743" width="2.33203125" customWidth="1"/>
    <col min="9744" max="9744" width="38.5546875" customWidth="1"/>
    <col min="9745" max="9745" width="23.109375" customWidth="1"/>
    <col min="9747" max="9747" width="15.5546875" bestFit="1" customWidth="1"/>
    <col min="9748" max="9748" width="15.6640625" bestFit="1" customWidth="1"/>
    <col min="9985" max="9985" width="2" customWidth="1"/>
    <col min="9986" max="9986" width="0" hidden="1" customWidth="1"/>
    <col min="9987" max="9987" width="44.88671875" customWidth="1"/>
    <col min="9988" max="9988" width="53.5546875" customWidth="1"/>
    <col min="9989" max="9989" width="78.44140625" customWidth="1"/>
    <col min="9990" max="9990" width="9.5546875" customWidth="1"/>
    <col min="9991" max="9991" width="22.33203125" customWidth="1"/>
    <col min="9992" max="9992" width="14.33203125" customWidth="1"/>
    <col min="9993" max="9993" width="18" customWidth="1"/>
    <col min="9994" max="9994" width="20.33203125" customWidth="1"/>
    <col min="9995" max="9995" width="15.5546875" customWidth="1"/>
    <col min="9996" max="9996" width="28.109375" customWidth="1"/>
    <col min="9997" max="9997" width="2.33203125" customWidth="1"/>
    <col min="9998" max="9998" width="29.88671875" customWidth="1"/>
    <col min="9999" max="9999" width="2.33203125" customWidth="1"/>
    <col min="10000" max="10000" width="38.5546875" customWidth="1"/>
    <col min="10001" max="10001" width="23.109375" customWidth="1"/>
    <col min="10003" max="10003" width="15.5546875" bestFit="1" customWidth="1"/>
    <col min="10004" max="10004" width="15.6640625" bestFit="1" customWidth="1"/>
    <col min="10241" max="10241" width="2" customWidth="1"/>
    <col min="10242" max="10242" width="0" hidden="1" customWidth="1"/>
    <col min="10243" max="10243" width="44.88671875" customWidth="1"/>
    <col min="10244" max="10244" width="53.5546875" customWidth="1"/>
    <col min="10245" max="10245" width="78.44140625" customWidth="1"/>
    <col min="10246" max="10246" width="9.5546875" customWidth="1"/>
    <col min="10247" max="10247" width="22.33203125" customWidth="1"/>
    <col min="10248" max="10248" width="14.33203125" customWidth="1"/>
    <col min="10249" max="10249" width="18" customWidth="1"/>
    <col min="10250" max="10250" width="20.33203125" customWidth="1"/>
    <col min="10251" max="10251" width="15.5546875" customWidth="1"/>
    <col min="10252" max="10252" width="28.109375" customWidth="1"/>
    <col min="10253" max="10253" width="2.33203125" customWidth="1"/>
    <col min="10254" max="10254" width="29.88671875" customWidth="1"/>
    <col min="10255" max="10255" width="2.33203125" customWidth="1"/>
    <col min="10256" max="10256" width="38.5546875" customWidth="1"/>
    <col min="10257" max="10257" width="23.109375" customWidth="1"/>
    <col min="10259" max="10259" width="15.5546875" bestFit="1" customWidth="1"/>
    <col min="10260" max="10260" width="15.6640625" bestFit="1" customWidth="1"/>
    <col min="10497" max="10497" width="2" customWidth="1"/>
    <col min="10498" max="10498" width="0" hidden="1" customWidth="1"/>
    <col min="10499" max="10499" width="44.88671875" customWidth="1"/>
    <col min="10500" max="10500" width="53.5546875" customWidth="1"/>
    <col min="10501" max="10501" width="78.44140625" customWidth="1"/>
    <col min="10502" max="10502" width="9.5546875" customWidth="1"/>
    <col min="10503" max="10503" width="22.33203125" customWidth="1"/>
    <col min="10504" max="10504" width="14.33203125" customWidth="1"/>
    <col min="10505" max="10505" width="18" customWidth="1"/>
    <col min="10506" max="10506" width="20.33203125" customWidth="1"/>
    <col min="10507" max="10507" width="15.5546875" customWidth="1"/>
    <col min="10508" max="10508" width="28.109375" customWidth="1"/>
    <col min="10509" max="10509" width="2.33203125" customWidth="1"/>
    <col min="10510" max="10510" width="29.88671875" customWidth="1"/>
    <col min="10511" max="10511" width="2.33203125" customWidth="1"/>
    <col min="10512" max="10512" width="38.5546875" customWidth="1"/>
    <col min="10513" max="10513" width="23.109375" customWidth="1"/>
    <col min="10515" max="10515" width="15.5546875" bestFit="1" customWidth="1"/>
    <col min="10516" max="10516" width="15.6640625" bestFit="1" customWidth="1"/>
    <col min="10753" max="10753" width="2" customWidth="1"/>
    <col min="10754" max="10754" width="0" hidden="1" customWidth="1"/>
    <col min="10755" max="10755" width="44.88671875" customWidth="1"/>
    <col min="10756" max="10756" width="53.5546875" customWidth="1"/>
    <col min="10757" max="10757" width="78.44140625" customWidth="1"/>
    <col min="10758" max="10758" width="9.5546875" customWidth="1"/>
    <col min="10759" max="10759" width="22.33203125" customWidth="1"/>
    <col min="10760" max="10760" width="14.33203125" customWidth="1"/>
    <col min="10761" max="10761" width="18" customWidth="1"/>
    <col min="10762" max="10762" width="20.33203125" customWidth="1"/>
    <col min="10763" max="10763" width="15.5546875" customWidth="1"/>
    <col min="10764" max="10764" width="28.109375" customWidth="1"/>
    <col min="10765" max="10765" width="2.33203125" customWidth="1"/>
    <col min="10766" max="10766" width="29.88671875" customWidth="1"/>
    <col min="10767" max="10767" width="2.33203125" customWidth="1"/>
    <col min="10768" max="10768" width="38.5546875" customWidth="1"/>
    <col min="10769" max="10769" width="23.109375" customWidth="1"/>
    <col min="10771" max="10771" width="15.5546875" bestFit="1" customWidth="1"/>
    <col min="10772" max="10772" width="15.6640625" bestFit="1" customWidth="1"/>
    <col min="11009" max="11009" width="2" customWidth="1"/>
    <col min="11010" max="11010" width="0" hidden="1" customWidth="1"/>
    <col min="11011" max="11011" width="44.88671875" customWidth="1"/>
    <col min="11012" max="11012" width="53.5546875" customWidth="1"/>
    <col min="11013" max="11013" width="78.44140625" customWidth="1"/>
    <col min="11014" max="11014" width="9.5546875" customWidth="1"/>
    <col min="11015" max="11015" width="22.33203125" customWidth="1"/>
    <col min="11016" max="11016" width="14.33203125" customWidth="1"/>
    <col min="11017" max="11017" width="18" customWidth="1"/>
    <col min="11018" max="11018" width="20.33203125" customWidth="1"/>
    <col min="11019" max="11019" width="15.5546875" customWidth="1"/>
    <col min="11020" max="11020" width="28.109375" customWidth="1"/>
    <col min="11021" max="11021" width="2.33203125" customWidth="1"/>
    <col min="11022" max="11022" width="29.88671875" customWidth="1"/>
    <col min="11023" max="11023" width="2.33203125" customWidth="1"/>
    <col min="11024" max="11024" width="38.5546875" customWidth="1"/>
    <col min="11025" max="11025" width="23.109375" customWidth="1"/>
    <col min="11027" max="11027" width="15.5546875" bestFit="1" customWidth="1"/>
    <col min="11028" max="11028" width="15.6640625" bestFit="1" customWidth="1"/>
    <col min="11265" max="11265" width="2" customWidth="1"/>
    <col min="11266" max="11266" width="0" hidden="1" customWidth="1"/>
    <col min="11267" max="11267" width="44.88671875" customWidth="1"/>
    <col min="11268" max="11268" width="53.5546875" customWidth="1"/>
    <col min="11269" max="11269" width="78.44140625" customWidth="1"/>
    <col min="11270" max="11270" width="9.5546875" customWidth="1"/>
    <col min="11271" max="11271" width="22.33203125" customWidth="1"/>
    <col min="11272" max="11272" width="14.33203125" customWidth="1"/>
    <col min="11273" max="11273" width="18" customWidth="1"/>
    <col min="11274" max="11274" width="20.33203125" customWidth="1"/>
    <col min="11275" max="11275" width="15.5546875" customWidth="1"/>
    <col min="11276" max="11276" width="28.109375" customWidth="1"/>
    <col min="11277" max="11277" width="2.33203125" customWidth="1"/>
    <col min="11278" max="11278" width="29.88671875" customWidth="1"/>
    <col min="11279" max="11279" width="2.33203125" customWidth="1"/>
    <col min="11280" max="11280" width="38.5546875" customWidth="1"/>
    <col min="11281" max="11281" width="23.109375" customWidth="1"/>
    <col min="11283" max="11283" width="15.5546875" bestFit="1" customWidth="1"/>
    <col min="11284" max="11284" width="15.6640625" bestFit="1" customWidth="1"/>
    <col min="11521" max="11521" width="2" customWidth="1"/>
    <col min="11522" max="11522" width="0" hidden="1" customWidth="1"/>
    <col min="11523" max="11523" width="44.88671875" customWidth="1"/>
    <col min="11524" max="11524" width="53.5546875" customWidth="1"/>
    <col min="11525" max="11525" width="78.44140625" customWidth="1"/>
    <col min="11526" max="11526" width="9.5546875" customWidth="1"/>
    <col min="11527" max="11527" width="22.33203125" customWidth="1"/>
    <col min="11528" max="11528" width="14.33203125" customWidth="1"/>
    <col min="11529" max="11529" width="18" customWidth="1"/>
    <col min="11530" max="11530" width="20.33203125" customWidth="1"/>
    <col min="11531" max="11531" width="15.5546875" customWidth="1"/>
    <col min="11532" max="11532" width="28.109375" customWidth="1"/>
    <col min="11533" max="11533" width="2.33203125" customWidth="1"/>
    <col min="11534" max="11534" width="29.88671875" customWidth="1"/>
    <col min="11535" max="11535" width="2.33203125" customWidth="1"/>
    <col min="11536" max="11536" width="38.5546875" customWidth="1"/>
    <col min="11537" max="11537" width="23.109375" customWidth="1"/>
    <col min="11539" max="11539" width="15.5546875" bestFit="1" customWidth="1"/>
    <col min="11540" max="11540" width="15.6640625" bestFit="1" customWidth="1"/>
    <col min="11777" max="11777" width="2" customWidth="1"/>
    <col min="11778" max="11778" width="0" hidden="1" customWidth="1"/>
    <col min="11779" max="11779" width="44.88671875" customWidth="1"/>
    <col min="11780" max="11780" width="53.5546875" customWidth="1"/>
    <col min="11781" max="11781" width="78.44140625" customWidth="1"/>
    <col min="11782" max="11782" width="9.5546875" customWidth="1"/>
    <col min="11783" max="11783" width="22.33203125" customWidth="1"/>
    <col min="11784" max="11784" width="14.33203125" customWidth="1"/>
    <col min="11785" max="11785" width="18" customWidth="1"/>
    <col min="11786" max="11786" width="20.33203125" customWidth="1"/>
    <col min="11787" max="11787" width="15.5546875" customWidth="1"/>
    <col min="11788" max="11788" width="28.109375" customWidth="1"/>
    <col min="11789" max="11789" width="2.33203125" customWidth="1"/>
    <col min="11790" max="11790" width="29.88671875" customWidth="1"/>
    <col min="11791" max="11791" width="2.33203125" customWidth="1"/>
    <col min="11792" max="11792" width="38.5546875" customWidth="1"/>
    <col min="11793" max="11793" width="23.109375" customWidth="1"/>
    <col min="11795" max="11795" width="15.5546875" bestFit="1" customWidth="1"/>
    <col min="11796" max="11796" width="15.6640625" bestFit="1" customWidth="1"/>
    <col min="12033" max="12033" width="2" customWidth="1"/>
    <col min="12034" max="12034" width="0" hidden="1" customWidth="1"/>
    <col min="12035" max="12035" width="44.88671875" customWidth="1"/>
    <col min="12036" max="12036" width="53.5546875" customWidth="1"/>
    <col min="12037" max="12037" width="78.44140625" customWidth="1"/>
    <col min="12038" max="12038" width="9.5546875" customWidth="1"/>
    <col min="12039" max="12039" width="22.33203125" customWidth="1"/>
    <col min="12040" max="12040" width="14.33203125" customWidth="1"/>
    <col min="12041" max="12041" width="18" customWidth="1"/>
    <col min="12042" max="12042" width="20.33203125" customWidth="1"/>
    <col min="12043" max="12043" width="15.5546875" customWidth="1"/>
    <col min="12044" max="12044" width="28.109375" customWidth="1"/>
    <col min="12045" max="12045" width="2.33203125" customWidth="1"/>
    <col min="12046" max="12046" width="29.88671875" customWidth="1"/>
    <col min="12047" max="12047" width="2.33203125" customWidth="1"/>
    <col min="12048" max="12048" width="38.5546875" customWidth="1"/>
    <col min="12049" max="12049" width="23.109375" customWidth="1"/>
    <col min="12051" max="12051" width="15.5546875" bestFit="1" customWidth="1"/>
    <col min="12052" max="12052" width="15.6640625" bestFit="1" customWidth="1"/>
    <col min="12289" max="12289" width="2" customWidth="1"/>
    <col min="12290" max="12290" width="0" hidden="1" customWidth="1"/>
    <col min="12291" max="12291" width="44.88671875" customWidth="1"/>
    <col min="12292" max="12292" width="53.5546875" customWidth="1"/>
    <col min="12293" max="12293" width="78.44140625" customWidth="1"/>
    <col min="12294" max="12294" width="9.5546875" customWidth="1"/>
    <col min="12295" max="12295" width="22.33203125" customWidth="1"/>
    <col min="12296" max="12296" width="14.33203125" customWidth="1"/>
    <col min="12297" max="12297" width="18" customWidth="1"/>
    <col min="12298" max="12298" width="20.33203125" customWidth="1"/>
    <col min="12299" max="12299" width="15.5546875" customWidth="1"/>
    <col min="12300" max="12300" width="28.109375" customWidth="1"/>
    <col min="12301" max="12301" width="2.33203125" customWidth="1"/>
    <col min="12302" max="12302" width="29.88671875" customWidth="1"/>
    <col min="12303" max="12303" width="2.33203125" customWidth="1"/>
    <col min="12304" max="12304" width="38.5546875" customWidth="1"/>
    <col min="12305" max="12305" width="23.109375" customWidth="1"/>
    <col min="12307" max="12307" width="15.5546875" bestFit="1" customWidth="1"/>
    <col min="12308" max="12308" width="15.6640625" bestFit="1" customWidth="1"/>
    <col min="12545" max="12545" width="2" customWidth="1"/>
    <col min="12546" max="12546" width="0" hidden="1" customWidth="1"/>
    <col min="12547" max="12547" width="44.88671875" customWidth="1"/>
    <col min="12548" max="12548" width="53.5546875" customWidth="1"/>
    <col min="12549" max="12549" width="78.44140625" customWidth="1"/>
    <col min="12550" max="12550" width="9.5546875" customWidth="1"/>
    <col min="12551" max="12551" width="22.33203125" customWidth="1"/>
    <col min="12552" max="12552" width="14.33203125" customWidth="1"/>
    <col min="12553" max="12553" width="18" customWidth="1"/>
    <col min="12554" max="12554" width="20.33203125" customWidth="1"/>
    <col min="12555" max="12555" width="15.5546875" customWidth="1"/>
    <col min="12556" max="12556" width="28.109375" customWidth="1"/>
    <col min="12557" max="12557" width="2.33203125" customWidth="1"/>
    <col min="12558" max="12558" width="29.88671875" customWidth="1"/>
    <col min="12559" max="12559" width="2.33203125" customWidth="1"/>
    <col min="12560" max="12560" width="38.5546875" customWidth="1"/>
    <col min="12561" max="12561" width="23.109375" customWidth="1"/>
    <col min="12563" max="12563" width="15.5546875" bestFit="1" customWidth="1"/>
    <col min="12564" max="12564" width="15.6640625" bestFit="1" customWidth="1"/>
    <col min="12801" max="12801" width="2" customWidth="1"/>
    <col min="12802" max="12802" width="0" hidden="1" customWidth="1"/>
    <col min="12803" max="12803" width="44.88671875" customWidth="1"/>
    <col min="12804" max="12804" width="53.5546875" customWidth="1"/>
    <col min="12805" max="12805" width="78.44140625" customWidth="1"/>
    <col min="12806" max="12806" width="9.5546875" customWidth="1"/>
    <col min="12807" max="12807" width="22.33203125" customWidth="1"/>
    <col min="12808" max="12808" width="14.33203125" customWidth="1"/>
    <col min="12809" max="12809" width="18" customWidth="1"/>
    <col min="12810" max="12810" width="20.33203125" customWidth="1"/>
    <col min="12811" max="12811" width="15.5546875" customWidth="1"/>
    <col min="12812" max="12812" width="28.109375" customWidth="1"/>
    <col min="12813" max="12813" width="2.33203125" customWidth="1"/>
    <col min="12814" max="12814" width="29.88671875" customWidth="1"/>
    <col min="12815" max="12815" width="2.33203125" customWidth="1"/>
    <col min="12816" max="12816" width="38.5546875" customWidth="1"/>
    <col min="12817" max="12817" width="23.109375" customWidth="1"/>
    <col min="12819" max="12819" width="15.5546875" bestFit="1" customWidth="1"/>
    <col min="12820" max="12820" width="15.6640625" bestFit="1" customWidth="1"/>
    <col min="13057" max="13057" width="2" customWidth="1"/>
    <col min="13058" max="13058" width="0" hidden="1" customWidth="1"/>
    <col min="13059" max="13059" width="44.88671875" customWidth="1"/>
    <col min="13060" max="13060" width="53.5546875" customWidth="1"/>
    <col min="13061" max="13061" width="78.44140625" customWidth="1"/>
    <col min="13062" max="13062" width="9.5546875" customWidth="1"/>
    <col min="13063" max="13063" width="22.33203125" customWidth="1"/>
    <col min="13064" max="13064" width="14.33203125" customWidth="1"/>
    <col min="13065" max="13065" width="18" customWidth="1"/>
    <col min="13066" max="13066" width="20.33203125" customWidth="1"/>
    <col min="13067" max="13067" width="15.5546875" customWidth="1"/>
    <col min="13068" max="13068" width="28.109375" customWidth="1"/>
    <col min="13069" max="13069" width="2.33203125" customWidth="1"/>
    <col min="13070" max="13070" width="29.88671875" customWidth="1"/>
    <col min="13071" max="13071" width="2.33203125" customWidth="1"/>
    <col min="13072" max="13072" width="38.5546875" customWidth="1"/>
    <col min="13073" max="13073" width="23.109375" customWidth="1"/>
    <col min="13075" max="13075" width="15.5546875" bestFit="1" customWidth="1"/>
    <col min="13076" max="13076" width="15.6640625" bestFit="1" customWidth="1"/>
    <col min="13313" max="13313" width="2" customWidth="1"/>
    <col min="13314" max="13314" width="0" hidden="1" customWidth="1"/>
    <col min="13315" max="13315" width="44.88671875" customWidth="1"/>
    <col min="13316" max="13316" width="53.5546875" customWidth="1"/>
    <col min="13317" max="13317" width="78.44140625" customWidth="1"/>
    <col min="13318" max="13318" width="9.5546875" customWidth="1"/>
    <col min="13319" max="13319" width="22.33203125" customWidth="1"/>
    <col min="13320" max="13320" width="14.33203125" customWidth="1"/>
    <col min="13321" max="13321" width="18" customWidth="1"/>
    <col min="13322" max="13322" width="20.33203125" customWidth="1"/>
    <col min="13323" max="13323" width="15.5546875" customWidth="1"/>
    <col min="13324" max="13324" width="28.109375" customWidth="1"/>
    <col min="13325" max="13325" width="2.33203125" customWidth="1"/>
    <col min="13326" max="13326" width="29.88671875" customWidth="1"/>
    <col min="13327" max="13327" width="2.33203125" customWidth="1"/>
    <col min="13328" max="13328" width="38.5546875" customWidth="1"/>
    <col min="13329" max="13329" width="23.109375" customWidth="1"/>
    <col min="13331" max="13331" width="15.5546875" bestFit="1" customWidth="1"/>
    <col min="13332" max="13332" width="15.6640625" bestFit="1" customWidth="1"/>
    <col min="13569" max="13569" width="2" customWidth="1"/>
    <col min="13570" max="13570" width="0" hidden="1" customWidth="1"/>
    <col min="13571" max="13571" width="44.88671875" customWidth="1"/>
    <col min="13572" max="13572" width="53.5546875" customWidth="1"/>
    <col min="13573" max="13573" width="78.44140625" customWidth="1"/>
    <col min="13574" max="13574" width="9.5546875" customWidth="1"/>
    <col min="13575" max="13575" width="22.33203125" customWidth="1"/>
    <col min="13576" max="13576" width="14.33203125" customWidth="1"/>
    <col min="13577" max="13577" width="18" customWidth="1"/>
    <col min="13578" max="13578" width="20.33203125" customWidth="1"/>
    <col min="13579" max="13579" width="15.5546875" customWidth="1"/>
    <col min="13580" max="13580" width="28.109375" customWidth="1"/>
    <col min="13581" max="13581" width="2.33203125" customWidth="1"/>
    <col min="13582" max="13582" width="29.88671875" customWidth="1"/>
    <col min="13583" max="13583" width="2.33203125" customWidth="1"/>
    <col min="13584" max="13584" width="38.5546875" customWidth="1"/>
    <col min="13585" max="13585" width="23.109375" customWidth="1"/>
    <col min="13587" max="13587" width="15.5546875" bestFit="1" customWidth="1"/>
    <col min="13588" max="13588" width="15.6640625" bestFit="1" customWidth="1"/>
    <col min="13825" max="13825" width="2" customWidth="1"/>
    <col min="13826" max="13826" width="0" hidden="1" customWidth="1"/>
    <col min="13827" max="13827" width="44.88671875" customWidth="1"/>
    <col min="13828" max="13828" width="53.5546875" customWidth="1"/>
    <col min="13829" max="13829" width="78.44140625" customWidth="1"/>
    <col min="13830" max="13830" width="9.5546875" customWidth="1"/>
    <col min="13831" max="13831" width="22.33203125" customWidth="1"/>
    <col min="13832" max="13832" width="14.33203125" customWidth="1"/>
    <col min="13833" max="13833" width="18" customWidth="1"/>
    <col min="13834" max="13834" width="20.33203125" customWidth="1"/>
    <col min="13835" max="13835" width="15.5546875" customWidth="1"/>
    <col min="13836" max="13836" width="28.109375" customWidth="1"/>
    <col min="13837" max="13837" width="2.33203125" customWidth="1"/>
    <col min="13838" max="13838" width="29.88671875" customWidth="1"/>
    <col min="13839" max="13839" width="2.33203125" customWidth="1"/>
    <col min="13840" max="13840" width="38.5546875" customWidth="1"/>
    <col min="13841" max="13841" width="23.109375" customWidth="1"/>
    <col min="13843" max="13843" width="15.5546875" bestFit="1" customWidth="1"/>
    <col min="13844" max="13844" width="15.6640625" bestFit="1" customWidth="1"/>
    <col min="14081" max="14081" width="2" customWidth="1"/>
    <col min="14082" max="14082" width="0" hidden="1" customWidth="1"/>
    <col min="14083" max="14083" width="44.88671875" customWidth="1"/>
    <col min="14084" max="14084" width="53.5546875" customWidth="1"/>
    <col min="14085" max="14085" width="78.44140625" customWidth="1"/>
    <col min="14086" max="14086" width="9.5546875" customWidth="1"/>
    <col min="14087" max="14087" width="22.33203125" customWidth="1"/>
    <col min="14088" max="14088" width="14.33203125" customWidth="1"/>
    <col min="14089" max="14089" width="18" customWidth="1"/>
    <col min="14090" max="14090" width="20.33203125" customWidth="1"/>
    <col min="14091" max="14091" width="15.5546875" customWidth="1"/>
    <col min="14092" max="14092" width="28.109375" customWidth="1"/>
    <col min="14093" max="14093" width="2.33203125" customWidth="1"/>
    <col min="14094" max="14094" width="29.88671875" customWidth="1"/>
    <col min="14095" max="14095" width="2.33203125" customWidth="1"/>
    <col min="14096" max="14096" width="38.5546875" customWidth="1"/>
    <col min="14097" max="14097" width="23.109375" customWidth="1"/>
    <col min="14099" max="14099" width="15.5546875" bestFit="1" customWidth="1"/>
    <col min="14100" max="14100" width="15.6640625" bestFit="1" customWidth="1"/>
    <col min="14337" max="14337" width="2" customWidth="1"/>
    <col min="14338" max="14338" width="0" hidden="1" customWidth="1"/>
    <col min="14339" max="14339" width="44.88671875" customWidth="1"/>
    <col min="14340" max="14340" width="53.5546875" customWidth="1"/>
    <col min="14341" max="14341" width="78.44140625" customWidth="1"/>
    <col min="14342" max="14342" width="9.5546875" customWidth="1"/>
    <col min="14343" max="14343" width="22.33203125" customWidth="1"/>
    <col min="14344" max="14344" width="14.33203125" customWidth="1"/>
    <col min="14345" max="14345" width="18" customWidth="1"/>
    <col min="14346" max="14346" width="20.33203125" customWidth="1"/>
    <col min="14347" max="14347" width="15.5546875" customWidth="1"/>
    <col min="14348" max="14348" width="28.109375" customWidth="1"/>
    <col min="14349" max="14349" width="2.33203125" customWidth="1"/>
    <col min="14350" max="14350" width="29.88671875" customWidth="1"/>
    <col min="14351" max="14351" width="2.33203125" customWidth="1"/>
    <col min="14352" max="14352" width="38.5546875" customWidth="1"/>
    <col min="14353" max="14353" width="23.109375" customWidth="1"/>
    <col min="14355" max="14355" width="15.5546875" bestFit="1" customWidth="1"/>
    <col min="14356" max="14356" width="15.6640625" bestFit="1" customWidth="1"/>
    <col min="14593" max="14593" width="2" customWidth="1"/>
    <col min="14594" max="14594" width="0" hidden="1" customWidth="1"/>
    <col min="14595" max="14595" width="44.88671875" customWidth="1"/>
    <col min="14596" max="14596" width="53.5546875" customWidth="1"/>
    <col min="14597" max="14597" width="78.44140625" customWidth="1"/>
    <col min="14598" max="14598" width="9.5546875" customWidth="1"/>
    <col min="14599" max="14599" width="22.33203125" customWidth="1"/>
    <col min="14600" max="14600" width="14.33203125" customWidth="1"/>
    <col min="14601" max="14601" width="18" customWidth="1"/>
    <col min="14602" max="14602" width="20.33203125" customWidth="1"/>
    <col min="14603" max="14603" width="15.5546875" customWidth="1"/>
    <col min="14604" max="14604" width="28.109375" customWidth="1"/>
    <col min="14605" max="14605" width="2.33203125" customWidth="1"/>
    <col min="14606" max="14606" width="29.88671875" customWidth="1"/>
    <col min="14607" max="14607" width="2.33203125" customWidth="1"/>
    <col min="14608" max="14608" width="38.5546875" customWidth="1"/>
    <col min="14609" max="14609" width="23.109375" customWidth="1"/>
    <col min="14611" max="14611" width="15.5546875" bestFit="1" customWidth="1"/>
    <col min="14612" max="14612" width="15.6640625" bestFit="1" customWidth="1"/>
    <col min="14849" max="14849" width="2" customWidth="1"/>
    <col min="14850" max="14850" width="0" hidden="1" customWidth="1"/>
    <col min="14851" max="14851" width="44.88671875" customWidth="1"/>
    <col min="14852" max="14852" width="53.5546875" customWidth="1"/>
    <col min="14853" max="14853" width="78.44140625" customWidth="1"/>
    <col min="14854" max="14854" width="9.5546875" customWidth="1"/>
    <col min="14855" max="14855" width="22.33203125" customWidth="1"/>
    <col min="14856" max="14856" width="14.33203125" customWidth="1"/>
    <col min="14857" max="14857" width="18" customWidth="1"/>
    <col min="14858" max="14858" width="20.33203125" customWidth="1"/>
    <col min="14859" max="14859" width="15.5546875" customWidth="1"/>
    <col min="14860" max="14860" width="28.109375" customWidth="1"/>
    <col min="14861" max="14861" width="2.33203125" customWidth="1"/>
    <col min="14862" max="14862" width="29.88671875" customWidth="1"/>
    <col min="14863" max="14863" width="2.33203125" customWidth="1"/>
    <col min="14864" max="14864" width="38.5546875" customWidth="1"/>
    <col min="14865" max="14865" width="23.109375" customWidth="1"/>
    <col min="14867" max="14867" width="15.5546875" bestFit="1" customWidth="1"/>
    <col min="14868" max="14868" width="15.6640625" bestFit="1" customWidth="1"/>
    <col min="15105" max="15105" width="2" customWidth="1"/>
    <col min="15106" max="15106" width="0" hidden="1" customWidth="1"/>
    <col min="15107" max="15107" width="44.88671875" customWidth="1"/>
    <col min="15108" max="15108" width="53.5546875" customWidth="1"/>
    <col min="15109" max="15109" width="78.44140625" customWidth="1"/>
    <col min="15110" max="15110" width="9.5546875" customWidth="1"/>
    <col min="15111" max="15111" width="22.33203125" customWidth="1"/>
    <col min="15112" max="15112" width="14.33203125" customWidth="1"/>
    <col min="15113" max="15113" width="18" customWidth="1"/>
    <col min="15114" max="15114" width="20.33203125" customWidth="1"/>
    <col min="15115" max="15115" width="15.5546875" customWidth="1"/>
    <col min="15116" max="15116" width="28.109375" customWidth="1"/>
    <col min="15117" max="15117" width="2.33203125" customWidth="1"/>
    <col min="15118" max="15118" width="29.88671875" customWidth="1"/>
    <col min="15119" max="15119" width="2.33203125" customWidth="1"/>
    <col min="15120" max="15120" width="38.5546875" customWidth="1"/>
    <col min="15121" max="15121" width="23.109375" customWidth="1"/>
    <col min="15123" max="15123" width="15.5546875" bestFit="1" customWidth="1"/>
    <col min="15124" max="15124" width="15.6640625" bestFit="1" customWidth="1"/>
    <col min="15361" max="15361" width="2" customWidth="1"/>
    <col min="15362" max="15362" width="0" hidden="1" customWidth="1"/>
    <col min="15363" max="15363" width="44.88671875" customWidth="1"/>
    <col min="15364" max="15364" width="53.5546875" customWidth="1"/>
    <col min="15365" max="15365" width="78.44140625" customWidth="1"/>
    <col min="15366" max="15366" width="9.5546875" customWidth="1"/>
    <col min="15367" max="15367" width="22.33203125" customWidth="1"/>
    <col min="15368" max="15368" width="14.33203125" customWidth="1"/>
    <col min="15369" max="15369" width="18" customWidth="1"/>
    <col min="15370" max="15370" width="20.33203125" customWidth="1"/>
    <col min="15371" max="15371" width="15.5546875" customWidth="1"/>
    <col min="15372" max="15372" width="28.109375" customWidth="1"/>
    <col min="15373" max="15373" width="2.33203125" customWidth="1"/>
    <col min="15374" max="15374" width="29.88671875" customWidth="1"/>
    <col min="15375" max="15375" width="2.33203125" customWidth="1"/>
    <col min="15376" max="15376" width="38.5546875" customWidth="1"/>
    <col min="15377" max="15377" width="23.109375" customWidth="1"/>
    <col min="15379" max="15379" width="15.5546875" bestFit="1" customWidth="1"/>
    <col min="15380" max="15380" width="15.6640625" bestFit="1" customWidth="1"/>
    <col min="15617" max="15617" width="2" customWidth="1"/>
    <col min="15618" max="15618" width="0" hidden="1" customWidth="1"/>
    <col min="15619" max="15619" width="44.88671875" customWidth="1"/>
    <col min="15620" max="15620" width="53.5546875" customWidth="1"/>
    <col min="15621" max="15621" width="78.44140625" customWidth="1"/>
    <col min="15622" max="15622" width="9.5546875" customWidth="1"/>
    <col min="15623" max="15623" width="22.33203125" customWidth="1"/>
    <col min="15624" max="15624" width="14.33203125" customWidth="1"/>
    <col min="15625" max="15625" width="18" customWidth="1"/>
    <col min="15626" max="15626" width="20.33203125" customWidth="1"/>
    <col min="15627" max="15627" width="15.5546875" customWidth="1"/>
    <col min="15628" max="15628" width="28.109375" customWidth="1"/>
    <col min="15629" max="15629" width="2.33203125" customWidth="1"/>
    <col min="15630" max="15630" width="29.88671875" customWidth="1"/>
    <col min="15631" max="15631" width="2.33203125" customWidth="1"/>
    <col min="15632" max="15632" width="38.5546875" customWidth="1"/>
    <col min="15633" max="15633" width="23.109375" customWidth="1"/>
    <col min="15635" max="15635" width="15.5546875" bestFit="1" customWidth="1"/>
    <col min="15636" max="15636" width="15.6640625" bestFit="1" customWidth="1"/>
    <col min="15873" max="15873" width="2" customWidth="1"/>
    <col min="15874" max="15874" width="0" hidden="1" customWidth="1"/>
    <col min="15875" max="15875" width="44.88671875" customWidth="1"/>
    <col min="15876" max="15876" width="53.5546875" customWidth="1"/>
    <col min="15877" max="15877" width="78.44140625" customWidth="1"/>
    <col min="15878" max="15878" width="9.5546875" customWidth="1"/>
    <col min="15879" max="15879" width="22.33203125" customWidth="1"/>
    <col min="15880" max="15880" width="14.33203125" customWidth="1"/>
    <col min="15881" max="15881" width="18" customWidth="1"/>
    <col min="15882" max="15882" width="20.33203125" customWidth="1"/>
    <col min="15883" max="15883" width="15.5546875" customWidth="1"/>
    <col min="15884" max="15884" width="28.109375" customWidth="1"/>
    <col min="15885" max="15885" width="2.33203125" customWidth="1"/>
    <col min="15886" max="15886" width="29.88671875" customWidth="1"/>
    <col min="15887" max="15887" width="2.33203125" customWidth="1"/>
    <col min="15888" max="15888" width="38.5546875" customWidth="1"/>
    <col min="15889" max="15889" width="23.109375" customWidth="1"/>
    <col min="15891" max="15891" width="15.5546875" bestFit="1" customWidth="1"/>
    <col min="15892" max="15892" width="15.6640625" bestFit="1" customWidth="1"/>
    <col min="16129" max="16129" width="2" customWidth="1"/>
    <col min="16130" max="16130" width="0" hidden="1" customWidth="1"/>
    <col min="16131" max="16131" width="44.88671875" customWidth="1"/>
    <col min="16132" max="16132" width="53.5546875" customWidth="1"/>
    <col min="16133" max="16133" width="78.44140625" customWidth="1"/>
    <col min="16134" max="16134" width="9.5546875" customWidth="1"/>
    <col min="16135" max="16135" width="22.33203125" customWidth="1"/>
    <col min="16136" max="16136" width="14.33203125" customWidth="1"/>
    <col min="16137" max="16137" width="18" customWidth="1"/>
    <col min="16138" max="16138" width="20.33203125" customWidth="1"/>
    <col min="16139" max="16139" width="15.5546875" customWidth="1"/>
    <col min="16140" max="16140" width="28.109375" customWidth="1"/>
    <col min="16141" max="16141" width="2.33203125" customWidth="1"/>
    <col min="16142" max="16142" width="29.88671875" customWidth="1"/>
    <col min="16143" max="16143" width="2.33203125" customWidth="1"/>
    <col min="16144" max="16144" width="38.5546875" customWidth="1"/>
    <col min="16145" max="16145" width="23.109375" customWidth="1"/>
    <col min="16147" max="16147" width="15.5546875" bestFit="1" customWidth="1"/>
    <col min="16148" max="16148" width="15.6640625" bestFit="1" customWidth="1"/>
  </cols>
  <sheetData>
    <row r="1" spans="2:19" s="8" customFormat="1" ht="15" customHeight="1" x14ac:dyDescent="0.3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S1" s="9"/>
    </row>
    <row r="2" spans="2:19" s="10" customFormat="1" ht="27" customHeight="1" x14ac:dyDescent="0.3">
      <c r="C2" s="11"/>
      <c r="D2" s="12"/>
      <c r="E2" s="12" t="s">
        <v>0</v>
      </c>
      <c r="F2" s="13"/>
      <c r="G2" s="12"/>
      <c r="H2" s="14"/>
      <c r="I2" s="14"/>
      <c r="J2" s="14"/>
      <c r="K2" s="14"/>
      <c r="L2" s="14"/>
      <c r="M2" s="14"/>
      <c r="N2" s="14"/>
      <c r="O2" s="14"/>
      <c r="P2" s="15"/>
      <c r="S2" s="16"/>
    </row>
    <row r="3" spans="2:19" s="10" customFormat="1" ht="27" customHeight="1" x14ac:dyDescent="0.3">
      <c r="C3" s="11"/>
      <c r="D3" s="12"/>
      <c r="E3" s="12" t="s">
        <v>1</v>
      </c>
      <c r="F3" s="13"/>
      <c r="G3" s="14"/>
      <c r="H3" s="14"/>
      <c r="I3" s="14"/>
      <c r="J3" s="14"/>
      <c r="K3" s="14"/>
      <c r="L3" s="14"/>
      <c r="M3" s="14"/>
      <c r="N3" s="14"/>
      <c r="O3" s="14"/>
      <c r="P3" s="15"/>
      <c r="S3" s="16"/>
    </row>
    <row r="4" spans="2:19" s="10" customFormat="1" ht="27" customHeight="1" x14ac:dyDescent="0.3">
      <c r="C4" s="11"/>
      <c r="D4" s="12"/>
      <c r="E4" s="12" t="s">
        <v>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7"/>
      <c r="S4" s="16"/>
    </row>
    <row r="5" spans="2:19" s="10" customFormat="1" ht="27" customHeight="1" x14ac:dyDescent="0.3">
      <c r="C5" s="11"/>
      <c r="D5" s="12"/>
      <c r="E5" s="12" t="s">
        <v>3</v>
      </c>
      <c r="F5" s="13"/>
      <c r="G5" s="14"/>
      <c r="H5" s="14"/>
      <c r="I5" s="14"/>
      <c r="J5" s="14"/>
      <c r="K5" s="14"/>
      <c r="L5" s="14"/>
      <c r="M5" s="14"/>
      <c r="N5" s="14"/>
      <c r="O5" s="14"/>
      <c r="P5" s="17"/>
      <c r="S5" s="16"/>
    </row>
    <row r="6" spans="2:19" s="10" customFormat="1" ht="15" customHeight="1" thickBot="1" x14ac:dyDescent="0.35"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S6" s="16"/>
    </row>
    <row r="7" spans="2:19" ht="27" customHeight="1" thickBot="1" x14ac:dyDescent="0.55000000000000004"/>
    <row r="8" spans="2:19" ht="38.25" customHeight="1" thickTop="1" thickBot="1" x14ac:dyDescent="0.55000000000000004">
      <c r="C8" s="89" t="s">
        <v>4</v>
      </c>
      <c r="D8" s="90" t="s">
        <v>5</v>
      </c>
      <c r="E8" s="90" t="s">
        <v>6</v>
      </c>
      <c r="F8" s="91" t="s">
        <v>7</v>
      </c>
      <c r="G8" s="92" t="s">
        <v>8</v>
      </c>
      <c r="H8" s="93" t="s">
        <v>9</v>
      </c>
      <c r="I8" s="90" t="s">
        <v>10</v>
      </c>
      <c r="J8" s="90" t="s">
        <v>11</v>
      </c>
      <c r="K8" s="95" t="s">
        <v>12</v>
      </c>
      <c r="L8" s="94" t="s">
        <v>13</v>
      </c>
      <c r="M8" s="22"/>
      <c r="N8" s="23" t="s">
        <v>14</v>
      </c>
      <c r="O8" s="22"/>
      <c r="P8" s="32" t="s">
        <v>15</v>
      </c>
      <c r="Q8" s="32" t="s">
        <v>16</v>
      </c>
    </row>
    <row r="9" spans="2:19" ht="27" customHeight="1" thickTop="1" x14ac:dyDescent="0.5">
      <c r="C9" s="115" t="s">
        <v>51</v>
      </c>
      <c r="D9" s="59" t="s">
        <v>17</v>
      </c>
      <c r="E9" s="60" t="s">
        <v>18</v>
      </c>
      <c r="F9" s="61">
        <v>50</v>
      </c>
      <c r="G9" s="62">
        <v>15225</v>
      </c>
      <c r="H9" s="63">
        <v>0.25</v>
      </c>
      <c r="I9" s="64">
        <f>(H9*G9)</f>
        <v>3806.25</v>
      </c>
      <c r="J9" s="65">
        <f>I9*F9</f>
        <v>190312.5</v>
      </c>
      <c r="K9" s="66">
        <v>0</v>
      </c>
      <c r="L9" s="67">
        <f>J9-(J9*K9)</f>
        <v>190312.5</v>
      </c>
      <c r="N9" s="24"/>
      <c r="P9" s="42">
        <v>123169</v>
      </c>
      <c r="Q9" s="42">
        <f>P9*F9</f>
        <v>6158450</v>
      </c>
    </row>
    <row r="10" spans="2:19" ht="27" customHeight="1" x14ac:dyDescent="0.5">
      <c r="C10" s="116"/>
      <c r="D10" s="68" t="s">
        <v>19</v>
      </c>
      <c r="E10" s="69" t="s">
        <v>49</v>
      </c>
      <c r="F10" s="70">
        <v>2</v>
      </c>
      <c r="G10" s="71">
        <v>10550</v>
      </c>
      <c r="H10" s="72">
        <v>0.375</v>
      </c>
      <c r="I10" s="73">
        <f>(H10*G10)</f>
        <v>3956.25</v>
      </c>
      <c r="J10" s="74">
        <f>I10*F10</f>
        <v>7912.5</v>
      </c>
      <c r="K10" s="66">
        <v>0</v>
      </c>
      <c r="L10" s="75">
        <f t="shared" ref="L10:L28" si="0">J10-(J10*K10)</f>
        <v>7912.5</v>
      </c>
      <c r="N10" s="24"/>
      <c r="P10" s="43">
        <v>205178</v>
      </c>
      <c r="Q10" s="42">
        <f t="shared" ref="Q10:Q28" si="1">P10*F10</f>
        <v>410356</v>
      </c>
    </row>
    <row r="11" spans="2:19" ht="27" customHeight="1" x14ac:dyDescent="0.5">
      <c r="C11" s="116"/>
      <c r="D11" s="76"/>
      <c r="E11" s="69" t="s">
        <v>20</v>
      </c>
      <c r="F11" s="70">
        <v>2</v>
      </c>
      <c r="G11" s="71">
        <f>G10</f>
        <v>10550</v>
      </c>
      <c r="H11" s="72">
        <v>1</v>
      </c>
      <c r="I11" s="73">
        <f>(H11*G11)</f>
        <v>10550</v>
      </c>
      <c r="J11" s="74">
        <f>I11*F11</f>
        <v>21100</v>
      </c>
      <c r="K11" s="66">
        <v>0</v>
      </c>
      <c r="L11" s="75">
        <f t="shared" si="0"/>
        <v>21100</v>
      </c>
      <c r="N11" s="24"/>
      <c r="P11" s="43">
        <f>P10</f>
        <v>205178</v>
      </c>
      <c r="Q11" s="42">
        <f t="shared" si="1"/>
        <v>410356</v>
      </c>
    </row>
    <row r="12" spans="2:19" ht="27" customHeight="1" x14ac:dyDescent="0.5">
      <c r="C12" s="116"/>
      <c r="D12" s="76"/>
      <c r="E12" s="69" t="s">
        <v>21</v>
      </c>
      <c r="F12" s="70">
        <v>2</v>
      </c>
      <c r="G12" s="71">
        <f>G11</f>
        <v>10550</v>
      </c>
      <c r="H12" s="72">
        <v>0.8</v>
      </c>
      <c r="I12" s="73">
        <f>(H12*G12)</f>
        <v>8440</v>
      </c>
      <c r="J12" s="74">
        <f>I12*F12</f>
        <v>16880</v>
      </c>
      <c r="K12" s="66">
        <v>0</v>
      </c>
      <c r="L12" s="75">
        <f t="shared" si="0"/>
        <v>16880</v>
      </c>
      <c r="N12" s="24"/>
      <c r="P12" s="43">
        <f>P11</f>
        <v>205178</v>
      </c>
      <c r="Q12" s="42">
        <f t="shared" si="1"/>
        <v>410356</v>
      </c>
    </row>
    <row r="13" spans="2:19" ht="27" customHeight="1" x14ac:dyDescent="0.5">
      <c r="C13" s="116"/>
      <c r="D13" s="76"/>
      <c r="E13" s="69" t="s">
        <v>22</v>
      </c>
      <c r="F13" s="70">
        <v>2</v>
      </c>
      <c r="G13" s="71">
        <v>25500</v>
      </c>
      <c r="H13" s="72">
        <v>1</v>
      </c>
      <c r="I13" s="73">
        <f>(H13*G13)</f>
        <v>25500</v>
      </c>
      <c r="J13" s="74">
        <f>I13*F13</f>
        <v>51000</v>
      </c>
      <c r="K13" s="66">
        <v>0</v>
      </c>
      <c r="L13" s="75">
        <f t="shared" si="0"/>
        <v>51000</v>
      </c>
      <c r="N13" s="25">
        <f>L13*20%</f>
        <v>10200</v>
      </c>
      <c r="P13" s="43">
        <f>P12</f>
        <v>205178</v>
      </c>
      <c r="Q13" s="42">
        <f t="shared" si="1"/>
        <v>410356</v>
      </c>
    </row>
    <row r="14" spans="2:19" ht="27" customHeight="1" x14ac:dyDescent="0.5">
      <c r="C14" s="116"/>
      <c r="D14" s="76"/>
      <c r="E14" s="69"/>
      <c r="F14" s="70"/>
      <c r="G14" s="71"/>
      <c r="H14" s="72"/>
      <c r="I14" s="73"/>
      <c r="J14" s="74"/>
      <c r="K14" s="66"/>
      <c r="L14" s="75"/>
      <c r="N14" s="24"/>
      <c r="P14" s="42"/>
      <c r="Q14" s="42"/>
    </row>
    <row r="15" spans="2:19" ht="27" customHeight="1" x14ac:dyDescent="0.5">
      <c r="C15" s="116"/>
      <c r="D15" s="68" t="s">
        <v>23</v>
      </c>
      <c r="E15" s="69"/>
      <c r="F15" s="70"/>
      <c r="G15" s="77"/>
      <c r="H15" s="72"/>
      <c r="I15" s="73"/>
      <c r="J15" s="74"/>
      <c r="K15" s="66"/>
      <c r="L15" s="75"/>
      <c r="N15" s="24"/>
      <c r="P15" s="42"/>
      <c r="Q15" s="42"/>
    </row>
    <row r="16" spans="2:19" ht="27" customHeight="1" x14ac:dyDescent="0.5">
      <c r="C16" s="116"/>
      <c r="D16" s="78" t="s">
        <v>24</v>
      </c>
      <c r="E16" s="69" t="s">
        <v>25</v>
      </c>
      <c r="F16" s="70">
        <v>5</v>
      </c>
      <c r="G16" s="77">
        <v>3474</v>
      </c>
      <c r="H16" s="72">
        <v>0.375</v>
      </c>
      <c r="I16" s="73">
        <f>(H16*G16)</f>
        <v>1302.75</v>
      </c>
      <c r="J16" s="74">
        <f>I16*F16</f>
        <v>6513.75</v>
      </c>
      <c r="K16" s="66">
        <v>0</v>
      </c>
      <c r="L16" s="75">
        <f t="shared" si="0"/>
        <v>6513.75</v>
      </c>
      <c r="N16" s="24"/>
      <c r="P16" s="42">
        <v>66519</v>
      </c>
      <c r="Q16" s="42">
        <f t="shared" si="1"/>
        <v>332595</v>
      </c>
    </row>
    <row r="17" spans="3:19" ht="27" customHeight="1" x14ac:dyDescent="0.5">
      <c r="C17" s="116"/>
      <c r="D17" s="78" t="s">
        <v>26</v>
      </c>
      <c r="E17" s="69" t="s">
        <v>25</v>
      </c>
      <c r="F17" s="70">
        <v>5</v>
      </c>
      <c r="G17" s="77">
        <v>10550</v>
      </c>
      <c r="H17" s="72">
        <v>0.375</v>
      </c>
      <c r="I17" s="73">
        <f>(H17*G17)</f>
        <v>3956.25</v>
      </c>
      <c r="J17" s="74">
        <f>I17*F17</f>
        <v>19781.25</v>
      </c>
      <c r="K17" s="66">
        <v>0</v>
      </c>
      <c r="L17" s="75">
        <f t="shared" si="0"/>
        <v>19781.25</v>
      </c>
      <c r="N17" s="24"/>
      <c r="P17" s="42">
        <f>P13</f>
        <v>205178</v>
      </c>
      <c r="Q17" s="42">
        <f t="shared" si="1"/>
        <v>1025890</v>
      </c>
    </row>
    <row r="18" spans="3:19" ht="27" customHeight="1" x14ac:dyDescent="0.5">
      <c r="C18" s="116"/>
      <c r="D18" s="78" t="s">
        <v>27</v>
      </c>
      <c r="E18" s="69" t="s">
        <v>25</v>
      </c>
      <c r="F18" s="70">
        <v>5</v>
      </c>
      <c r="G18" s="77">
        <v>9822</v>
      </c>
      <c r="H18" s="72">
        <v>0.375</v>
      </c>
      <c r="I18" s="73">
        <f>(H18*G18)</f>
        <v>3683.25</v>
      </c>
      <c r="J18" s="74">
        <f>I18*F18</f>
        <v>18416.25</v>
      </c>
      <c r="K18" s="66">
        <v>0</v>
      </c>
      <c r="L18" s="75">
        <f t="shared" si="0"/>
        <v>18416.25</v>
      </c>
      <c r="N18" s="24"/>
      <c r="P18" s="44">
        <v>216421.0356</v>
      </c>
      <c r="Q18" s="42">
        <f t="shared" si="1"/>
        <v>1082105.1780000001</v>
      </c>
    </row>
    <row r="19" spans="3:19" ht="27" customHeight="1" x14ac:dyDescent="0.5">
      <c r="C19" s="116"/>
      <c r="D19" s="79" t="s">
        <v>28</v>
      </c>
      <c r="E19" s="69" t="s">
        <v>25</v>
      </c>
      <c r="F19" s="70">
        <v>5</v>
      </c>
      <c r="G19" s="77">
        <v>17511</v>
      </c>
      <c r="H19" s="72">
        <v>0.375</v>
      </c>
      <c r="I19" s="73">
        <f>(H19*G19)</f>
        <v>6566.625</v>
      </c>
      <c r="J19" s="74">
        <f>I19*F19</f>
        <v>32833.125</v>
      </c>
      <c r="K19" s="66">
        <v>0</v>
      </c>
      <c r="L19" s="75">
        <f t="shared" si="0"/>
        <v>32833.125</v>
      </c>
      <c r="N19" s="24"/>
      <c r="P19" s="43">
        <v>236076</v>
      </c>
      <c r="Q19" s="42">
        <f t="shared" si="1"/>
        <v>1180380</v>
      </c>
    </row>
    <row r="20" spans="3:19" ht="27" customHeight="1" x14ac:dyDescent="0.5">
      <c r="C20" s="116"/>
      <c r="D20" s="79"/>
      <c r="E20" s="69"/>
      <c r="F20" s="70"/>
      <c r="G20" s="77"/>
      <c r="H20" s="72"/>
      <c r="I20" s="73"/>
      <c r="J20" s="74"/>
      <c r="K20" s="66"/>
      <c r="L20" s="75"/>
      <c r="N20" s="24"/>
      <c r="P20" s="43"/>
      <c r="Q20" s="42">
        <f t="shared" si="1"/>
        <v>0</v>
      </c>
    </row>
    <row r="21" spans="3:19" ht="27" customHeight="1" x14ac:dyDescent="0.5">
      <c r="C21" s="116"/>
      <c r="D21" s="79" t="s">
        <v>29</v>
      </c>
      <c r="E21" s="117" t="s">
        <v>30</v>
      </c>
      <c r="F21" s="70">
        <v>4</v>
      </c>
      <c r="G21" s="80">
        <v>4854</v>
      </c>
      <c r="H21" s="72">
        <v>1</v>
      </c>
      <c r="I21" s="73">
        <f>G21*H21</f>
        <v>4854</v>
      </c>
      <c r="J21" s="74">
        <f>I21*F21</f>
        <v>19416</v>
      </c>
      <c r="K21" s="66">
        <v>0</v>
      </c>
      <c r="L21" s="75">
        <f t="shared" si="0"/>
        <v>19416</v>
      </c>
      <c r="N21" s="24"/>
      <c r="P21" s="44">
        <v>116174.0624</v>
      </c>
      <c r="Q21" s="42">
        <f t="shared" si="1"/>
        <v>464696.24959999998</v>
      </c>
    </row>
    <row r="22" spans="3:19" ht="27" customHeight="1" x14ac:dyDescent="0.5">
      <c r="C22" s="116"/>
      <c r="D22" s="79" t="s">
        <v>31</v>
      </c>
      <c r="E22" s="117"/>
      <c r="F22" s="70">
        <v>4</v>
      </c>
      <c r="G22" s="80">
        <v>5227</v>
      </c>
      <c r="H22" s="72">
        <v>1</v>
      </c>
      <c r="I22" s="73">
        <f t="shared" ref="I22:I28" si="2">G22*H22</f>
        <v>5227</v>
      </c>
      <c r="J22" s="74">
        <f t="shared" ref="J22:J28" si="3">I22*F22</f>
        <v>20908</v>
      </c>
      <c r="K22" s="66">
        <v>0</v>
      </c>
      <c r="L22" s="75">
        <f t="shared" si="0"/>
        <v>20908</v>
      </c>
      <c r="N22" s="24"/>
      <c r="P22" s="44">
        <v>135848.70199999999</v>
      </c>
      <c r="Q22" s="42">
        <f t="shared" si="1"/>
        <v>543394.80799999996</v>
      </c>
    </row>
    <row r="23" spans="3:19" ht="27" customHeight="1" x14ac:dyDescent="0.5">
      <c r="C23" s="116"/>
      <c r="D23" s="79" t="s">
        <v>26</v>
      </c>
      <c r="E23" s="117"/>
      <c r="F23" s="70">
        <v>4</v>
      </c>
      <c r="G23" s="81">
        <v>10550</v>
      </c>
      <c r="H23" s="72">
        <v>1</v>
      </c>
      <c r="I23" s="73">
        <f t="shared" si="2"/>
        <v>10550</v>
      </c>
      <c r="J23" s="74">
        <f t="shared" si="3"/>
        <v>42200</v>
      </c>
      <c r="K23" s="66">
        <v>0</v>
      </c>
      <c r="L23" s="75">
        <f t="shared" si="0"/>
        <v>42200</v>
      </c>
      <c r="N23" s="24"/>
      <c r="P23" s="44">
        <v>200493.94640000002</v>
      </c>
      <c r="Q23" s="42">
        <f t="shared" si="1"/>
        <v>801975.78560000006</v>
      </c>
    </row>
    <row r="24" spans="3:19" ht="27" customHeight="1" x14ac:dyDescent="0.5">
      <c r="C24" s="116"/>
      <c r="D24" s="79" t="s">
        <v>32</v>
      </c>
      <c r="E24" s="117"/>
      <c r="F24" s="70">
        <v>4</v>
      </c>
      <c r="G24" s="80">
        <v>6194</v>
      </c>
      <c r="H24" s="72">
        <v>1</v>
      </c>
      <c r="I24" s="73">
        <f t="shared" si="2"/>
        <v>6194</v>
      </c>
      <c r="J24" s="74">
        <f t="shared" si="3"/>
        <v>24776</v>
      </c>
      <c r="K24" s="66">
        <v>0</v>
      </c>
      <c r="L24" s="75">
        <f t="shared" si="0"/>
        <v>24776</v>
      </c>
      <c r="N24" s="24"/>
      <c r="P24" s="44">
        <v>127416.7136</v>
      </c>
      <c r="Q24" s="42">
        <f t="shared" si="1"/>
        <v>509666.85440000001</v>
      </c>
    </row>
    <row r="25" spans="3:19" ht="27" customHeight="1" x14ac:dyDescent="0.5">
      <c r="C25" s="116"/>
      <c r="D25" s="79" t="s">
        <v>33</v>
      </c>
      <c r="E25" s="117"/>
      <c r="F25" s="70">
        <v>2</v>
      </c>
      <c r="G25" s="80">
        <v>26552</v>
      </c>
      <c r="H25" s="72">
        <v>1</v>
      </c>
      <c r="I25" s="73">
        <f t="shared" si="2"/>
        <v>26552</v>
      </c>
      <c r="J25" s="74">
        <f t="shared" si="3"/>
        <v>53104</v>
      </c>
      <c r="K25" s="66">
        <v>0</v>
      </c>
      <c r="L25" s="75">
        <f t="shared" si="0"/>
        <v>53104</v>
      </c>
      <c r="N25" s="24"/>
      <c r="P25" s="44">
        <v>185503.74479999999</v>
      </c>
      <c r="Q25" s="42">
        <f t="shared" si="1"/>
        <v>371007.48959999997</v>
      </c>
    </row>
    <row r="26" spans="3:19" ht="27" customHeight="1" x14ac:dyDescent="0.5">
      <c r="C26" s="116"/>
      <c r="D26" s="79" t="s">
        <v>34</v>
      </c>
      <c r="E26" s="117"/>
      <c r="F26" s="70">
        <v>2</v>
      </c>
      <c r="G26" s="80">
        <v>20117</v>
      </c>
      <c r="H26" s="72">
        <v>1</v>
      </c>
      <c r="I26" s="73">
        <f t="shared" si="2"/>
        <v>20117</v>
      </c>
      <c r="J26" s="74">
        <f t="shared" si="3"/>
        <v>40234</v>
      </c>
      <c r="K26" s="66">
        <v>0</v>
      </c>
      <c r="L26" s="75">
        <f t="shared" si="0"/>
        <v>40234</v>
      </c>
      <c r="N26" s="24"/>
      <c r="P26" s="44">
        <v>156460.2292</v>
      </c>
      <c r="Q26" s="42">
        <f t="shared" si="1"/>
        <v>312920.4584</v>
      </c>
    </row>
    <row r="27" spans="3:19" ht="27" customHeight="1" x14ac:dyDescent="0.5">
      <c r="C27" s="116"/>
      <c r="D27" s="79" t="s">
        <v>35</v>
      </c>
      <c r="E27" s="117"/>
      <c r="F27" s="70">
        <v>2</v>
      </c>
      <c r="G27" s="80">
        <v>5227</v>
      </c>
      <c r="H27" s="72">
        <v>1</v>
      </c>
      <c r="I27" s="73">
        <f t="shared" si="2"/>
        <v>5227</v>
      </c>
      <c r="J27" s="74">
        <f t="shared" si="3"/>
        <v>10454</v>
      </c>
      <c r="K27" s="66">
        <v>0</v>
      </c>
      <c r="L27" s="75">
        <f t="shared" si="0"/>
        <v>10454</v>
      </c>
      <c r="N27" s="24"/>
      <c r="P27" s="44">
        <v>121795.38800000001</v>
      </c>
      <c r="Q27" s="42">
        <f t="shared" si="1"/>
        <v>243590.77600000001</v>
      </c>
    </row>
    <row r="28" spans="3:19" ht="27" customHeight="1" thickBot="1" x14ac:dyDescent="0.55000000000000004">
      <c r="C28" s="116"/>
      <c r="D28" s="82" t="s">
        <v>50</v>
      </c>
      <c r="E28" s="118"/>
      <c r="F28" s="96">
        <v>2</v>
      </c>
      <c r="G28" s="97">
        <v>11362</v>
      </c>
      <c r="H28" s="83">
        <v>1</v>
      </c>
      <c r="I28" s="84">
        <f t="shared" si="2"/>
        <v>11362</v>
      </c>
      <c r="J28" s="85">
        <f t="shared" si="3"/>
        <v>22724</v>
      </c>
      <c r="K28" s="33">
        <v>0</v>
      </c>
      <c r="L28" s="86">
        <f t="shared" si="0"/>
        <v>22724</v>
      </c>
      <c r="M28" s="26"/>
      <c r="N28" s="24"/>
      <c r="O28" s="26"/>
      <c r="P28" s="44">
        <v>186440.6324</v>
      </c>
      <c r="Q28" s="42">
        <f t="shared" si="1"/>
        <v>372881.2648</v>
      </c>
    </row>
    <row r="29" spans="3:19" ht="27" customHeight="1" thickBot="1" x14ac:dyDescent="0.55000000000000004">
      <c r="C29" s="113" t="s">
        <v>36</v>
      </c>
      <c r="D29" s="114"/>
      <c r="E29" s="106"/>
      <c r="F29" s="107">
        <f>SUM(F9:F28)</f>
        <v>102</v>
      </c>
      <c r="G29" s="108"/>
      <c r="H29" s="109"/>
      <c r="I29" s="106"/>
      <c r="J29" s="107">
        <f>SUM(J9:J28)</f>
        <v>598565.375</v>
      </c>
      <c r="K29" s="107"/>
      <c r="L29" s="110">
        <f>SUM(L9:L28)</f>
        <v>598565.375</v>
      </c>
      <c r="N29" s="41">
        <f>SUM(N9:N19)</f>
        <v>10200</v>
      </c>
      <c r="P29" s="45"/>
      <c r="Q29" s="46">
        <f>SUM(Q9:Q28)</f>
        <v>15040977.864400003</v>
      </c>
    </row>
    <row r="30" spans="3:19" ht="27" customHeight="1" x14ac:dyDescent="0.5">
      <c r="C30" s="98"/>
      <c r="D30" s="99" t="s">
        <v>37</v>
      </c>
      <c r="E30" s="100" t="s">
        <v>38</v>
      </c>
      <c r="F30" s="101">
        <v>1</v>
      </c>
      <c r="G30" s="102" t="s">
        <v>39</v>
      </c>
      <c r="H30" s="102" t="s">
        <v>39</v>
      </c>
      <c r="I30" s="102" t="s">
        <v>39</v>
      </c>
      <c r="J30" s="103"/>
      <c r="K30" s="104" t="s">
        <v>39</v>
      </c>
      <c r="L30" s="105">
        <f>SUM(L10+L12+L13+L16+L17+L18+L19)*(10%)</f>
        <v>15333.6875</v>
      </c>
      <c r="N30" s="29"/>
      <c r="P30" s="29"/>
      <c r="Q30" s="29"/>
    </row>
    <row r="31" spans="3:19" s="34" customFormat="1" ht="27" customHeight="1" thickBot="1" x14ac:dyDescent="0.55000000000000004">
      <c r="C31" s="35"/>
      <c r="D31" s="120"/>
      <c r="E31" s="121"/>
      <c r="F31" s="121"/>
      <c r="G31" s="121"/>
      <c r="H31" s="121"/>
      <c r="I31" s="121"/>
      <c r="J31" s="121"/>
      <c r="K31" s="122"/>
      <c r="L31" s="36"/>
      <c r="M31" s="36"/>
      <c r="N31" s="36"/>
      <c r="P31" s="37"/>
      <c r="Q31" s="38"/>
      <c r="S31" s="39"/>
    </row>
    <row r="32" spans="3:19" ht="48.75" customHeight="1" thickBot="1" x14ac:dyDescent="0.55000000000000004">
      <c r="C32" s="53" t="s">
        <v>4</v>
      </c>
      <c r="D32" s="87" t="s">
        <v>4</v>
      </c>
      <c r="E32" s="87" t="s">
        <v>5</v>
      </c>
      <c r="F32" s="87" t="s">
        <v>6</v>
      </c>
      <c r="G32" s="87" t="s">
        <v>7</v>
      </c>
      <c r="H32" s="87" t="s">
        <v>11</v>
      </c>
      <c r="I32" s="27"/>
      <c r="J32" s="88"/>
      <c r="K32" s="111" t="s">
        <v>36</v>
      </c>
      <c r="L32" s="112">
        <f>SUM(L29+L30+N29+H40)</f>
        <v>634099.0625</v>
      </c>
      <c r="N32" s="28"/>
      <c r="P32" s="31"/>
      <c r="Q32" s="30"/>
    </row>
    <row r="33" spans="3:10" ht="27" customHeight="1" x14ac:dyDescent="0.5">
      <c r="C33" s="119" t="s">
        <v>40</v>
      </c>
      <c r="D33" s="47" t="s">
        <v>41</v>
      </c>
      <c r="E33" s="47" t="s">
        <v>42</v>
      </c>
      <c r="F33" s="48"/>
      <c r="G33" s="49" t="s">
        <v>7</v>
      </c>
      <c r="H33" s="50"/>
    </row>
    <row r="34" spans="3:10" ht="27" customHeight="1" x14ac:dyDescent="0.5">
      <c r="C34" s="119"/>
      <c r="D34" s="51" t="s">
        <v>43</v>
      </c>
      <c r="E34" s="57" t="s">
        <v>44</v>
      </c>
      <c r="F34" s="52"/>
      <c r="G34" s="52">
        <v>1</v>
      </c>
      <c r="H34" s="52"/>
    </row>
    <row r="35" spans="3:10" ht="27" customHeight="1" x14ac:dyDescent="0.5">
      <c r="C35" s="119"/>
      <c r="D35" s="54" t="s">
        <v>45</v>
      </c>
      <c r="E35" s="57" t="s">
        <v>44</v>
      </c>
      <c r="F35" s="54"/>
      <c r="G35" s="55">
        <v>1</v>
      </c>
      <c r="H35" s="54"/>
    </row>
    <row r="36" spans="3:10" ht="27" customHeight="1" x14ac:dyDescent="0.5">
      <c r="C36" s="119"/>
      <c r="D36" s="51" t="s">
        <v>43</v>
      </c>
      <c r="E36" s="54" t="s">
        <v>46</v>
      </c>
      <c r="F36" s="54"/>
      <c r="G36" s="55">
        <v>1</v>
      </c>
      <c r="H36" s="54"/>
      <c r="J36" s="40"/>
    </row>
    <row r="37" spans="3:10" ht="27" customHeight="1" x14ac:dyDescent="0.5">
      <c r="C37" s="119"/>
      <c r="D37" s="54" t="s">
        <v>45</v>
      </c>
      <c r="E37" s="54" t="s">
        <v>46</v>
      </c>
      <c r="F37" s="54"/>
      <c r="G37" s="55">
        <v>1</v>
      </c>
      <c r="H37" s="54"/>
      <c r="J37" s="40"/>
    </row>
    <row r="38" spans="3:10" ht="27" customHeight="1" x14ac:dyDescent="0.5">
      <c r="C38" s="119"/>
      <c r="D38" s="51" t="s">
        <v>43</v>
      </c>
      <c r="E38" s="54" t="s">
        <v>47</v>
      </c>
      <c r="F38" s="54"/>
      <c r="G38" s="55">
        <v>1</v>
      </c>
      <c r="H38" s="54"/>
    </row>
    <row r="39" spans="3:10" ht="27" customHeight="1" x14ac:dyDescent="0.5">
      <c r="C39" s="119"/>
      <c r="D39" s="54" t="s">
        <v>45</v>
      </c>
      <c r="E39" s="54" t="s">
        <v>47</v>
      </c>
      <c r="F39" s="54"/>
      <c r="G39" s="55">
        <v>1</v>
      </c>
      <c r="H39" s="54"/>
    </row>
    <row r="40" spans="3:10" ht="27" customHeight="1" x14ac:dyDescent="0.5">
      <c r="C40" s="119"/>
      <c r="D40" s="56" t="s">
        <v>48</v>
      </c>
      <c r="E40" s="56"/>
      <c r="F40" s="56"/>
      <c r="G40" s="56"/>
      <c r="H40" s="58">
        <v>10000</v>
      </c>
    </row>
    <row r="42" spans="3:10" ht="27" customHeight="1" x14ac:dyDescent="0.5">
      <c r="C42" s="123" t="s">
        <v>52</v>
      </c>
    </row>
  </sheetData>
  <mergeCells count="5">
    <mergeCell ref="C29:D29"/>
    <mergeCell ref="C9:C28"/>
    <mergeCell ref="E21:E28"/>
    <mergeCell ref="C33:C40"/>
    <mergeCell ref="D31:K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0df2c7-459d-45ed-9d12-9d6d631b3ec6">
      <Terms xmlns="http://schemas.microsoft.com/office/infopath/2007/PartnerControls"/>
    </lcf76f155ced4ddcb4097134ff3c332f>
    <TaxCatchAll xmlns="aa2b9528-729a-4841-be0d-aa7d8329709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992272AAAE0B4FAB154A5D1F6F1A30" ma:contentTypeVersion="13" ma:contentTypeDescription="Crie um novo documento." ma:contentTypeScope="" ma:versionID="68612fc16684b10c4df20f63298f547f">
  <xsd:schema xmlns:xsd="http://www.w3.org/2001/XMLSchema" xmlns:xs="http://www.w3.org/2001/XMLSchema" xmlns:p="http://schemas.microsoft.com/office/2006/metadata/properties" xmlns:ns2="120df2c7-459d-45ed-9d12-9d6d631b3ec6" xmlns:ns3="aa2b9528-729a-4841-be0d-aa7d83297091" targetNamespace="http://schemas.microsoft.com/office/2006/metadata/properties" ma:root="true" ma:fieldsID="f809e10f39a5f57356b67ba54a01bc1e" ns2:_="" ns3:_="">
    <xsd:import namespace="120df2c7-459d-45ed-9d12-9d6d631b3ec6"/>
    <xsd:import namespace="aa2b9528-729a-4841-be0d-aa7d83297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df2c7-459d-45ed-9d12-9d6d631b3e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749b74af-e467-48e2-aa9d-813c62fd6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b9528-729a-4841-be0d-aa7d832970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c904872-9b0a-4bda-aebb-d2d32604fa41}" ma:internalName="TaxCatchAll" ma:showField="CatchAllData" ma:web="aa2b9528-729a-4841-be0d-aa7d83297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CB730-0DE3-4DCB-8757-0A22148ED3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56599-FA24-48CE-9D4A-8DE4F1CA73CD}">
  <ds:schemaRefs>
    <ds:schemaRef ds:uri="http://schemas.microsoft.com/office/2006/metadata/properties"/>
    <ds:schemaRef ds:uri="http://schemas.microsoft.com/office/infopath/2007/PartnerControls"/>
    <ds:schemaRef ds:uri="120df2c7-459d-45ed-9d12-9d6d631b3ec6"/>
    <ds:schemaRef ds:uri="aa2b9528-729a-4841-be0d-aa7d83297091"/>
  </ds:schemaRefs>
</ds:datastoreItem>
</file>

<file path=customXml/itemProps3.xml><?xml version="1.0" encoding="utf-8"?>
<ds:datastoreItem xmlns:ds="http://schemas.openxmlformats.org/officeDocument/2006/customXml" ds:itemID="{403276A9-4F95-4200-A45D-B598C6A44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df2c7-459d-45ed-9d12-9d6d631b3ec6"/>
    <ds:schemaRef ds:uri="aa2b9528-729a-4841-be0d-aa7d83297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VALORACAO PROJETOS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Bernardo Braga Barreiro</dc:creator>
  <cp:keywords/>
  <dc:description/>
  <cp:lastModifiedBy>Alice Aghinoni Fantin</cp:lastModifiedBy>
  <cp:revision/>
  <dcterms:created xsi:type="dcterms:W3CDTF">2021-10-28T19:45:41Z</dcterms:created>
  <dcterms:modified xsi:type="dcterms:W3CDTF">2025-06-04T18:34:03Z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0x0101004F992272AAAE0B4FAB154A5D1F6F1A30</vt:lpwstr>
  </property>
  <property fmtid="{D5CDD505-2E9C-101B-9397-08002B2CF9AE}" pid="3" name="MediaServiceImageTags">
    <vt:lpwstr/>
  </property>
</Properties>
</file>